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JESEŇ 2019" sheetId="1" r:id="rId1"/>
    <sheet name="JAR 2020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<sst xmlns="http://schemas.openxmlformats.org/spreadsheetml/2006/main" count="113" uniqueCount="92">
  <si>
    <t xml:space="preserve">TRÉNING </t>
  </si>
  <si>
    <t>SUM</t>
  </si>
  <si>
    <t>%</t>
  </si>
  <si>
    <t>MÚČKA Peter</t>
  </si>
  <si>
    <t>REHÁČEK Juraj</t>
  </si>
  <si>
    <t>POPLUHÁR Ján</t>
  </si>
  <si>
    <t>GREGOR Marek</t>
  </si>
  <si>
    <t>PISARČÍK Michal</t>
  </si>
  <si>
    <t>URBAN Jozef</t>
  </si>
  <si>
    <t>Σ</t>
  </si>
  <si>
    <t>BERDÁK Lukáš</t>
  </si>
  <si>
    <t>GOMBITA Ján</t>
  </si>
  <si>
    <t>MENYHART Milan</t>
  </si>
  <si>
    <t>KOHÚT Martin</t>
  </si>
  <si>
    <t>PORADIE</t>
  </si>
  <si>
    <t>KOLENIČ Tomáš</t>
  </si>
  <si>
    <t>ŠTEFÁNIK Martin</t>
  </si>
  <si>
    <t>MATULNÍK Samuel</t>
  </si>
  <si>
    <t>KUŠNIRÁK Peter</t>
  </si>
  <si>
    <t>BOKSHAN Yurij</t>
  </si>
  <si>
    <t>KOŠALKO Adam</t>
  </si>
  <si>
    <t>21.7.</t>
  </si>
  <si>
    <t>18.7.</t>
  </si>
  <si>
    <t>DURANKA Daniel</t>
  </si>
  <si>
    <t>23.7.</t>
  </si>
  <si>
    <t>25.7.</t>
  </si>
  <si>
    <t>28.7.</t>
  </si>
  <si>
    <t>30.7.</t>
  </si>
  <si>
    <t>1.8.</t>
  </si>
  <si>
    <t>PIPA Denis</t>
  </si>
  <si>
    <t>GREGOR Milan</t>
  </si>
  <si>
    <t>RAKOVSKÝ Rado</t>
  </si>
  <si>
    <t>6.8.</t>
  </si>
  <si>
    <t>4.8. - TJ Cunovo</t>
  </si>
  <si>
    <t>8.8.</t>
  </si>
  <si>
    <t>ŠKUREK Lukáš</t>
  </si>
  <si>
    <t>11.8. - Grinava</t>
  </si>
  <si>
    <t>13.8.</t>
  </si>
  <si>
    <t>15.8.</t>
  </si>
  <si>
    <t>17.8. - FKM Stupava</t>
  </si>
  <si>
    <t>20.8.  - ŠK Hamuliakovo</t>
  </si>
  <si>
    <t>22.8.</t>
  </si>
  <si>
    <t>27.8.</t>
  </si>
  <si>
    <t>29.8.</t>
  </si>
  <si>
    <t>LASAK Iarko</t>
  </si>
  <si>
    <t>3.9.</t>
  </si>
  <si>
    <t>5.9.</t>
  </si>
  <si>
    <t>10.9.</t>
  </si>
  <si>
    <t>12.9.</t>
  </si>
  <si>
    <t>STANZL Jozef</t>
  </si>
  <si>
    <t>17.9.</t>
  </si>
  <si>
    <t>19.9.</t>
  </si>
  <si>
    <t>24.9.</t>
  </si>
  <si>
    <t>26.9.</t>
  </si>
  <si>
    <t>1.10.</t>
  </si>
  <si>
    <t>3.10.</t>
  </si>
  <si>
    <t>8.10.</t>
  </si>
  <si>
    <t>10.10.</t>
  </si>
  <si>
    <t>15.10.</t>
  </si>
  <si>
    <t>17.10.</t>
  </si>
  <si>
    <t>22.10.</t>
  </si>
  <si>
    <t>24.10.</t>
  </si>
  <si>
    <t>29.10.</t>
  </si>
  <si>
    <t>2.2.</t>
  </si>
  <si>
    <t>4.2.</t>
  </si>
  <si>
    <t>6.2.</t>
  </si>
  <si>
    <t>8.2.</t>
  </si>
  <si>
    <t>11.2.</t>
  </si>
  <si>
    <t>13.2.</t>
  </si>
  <si>
    <t>ČERNIL Jaroslav</t>
  </si>
  <si>
    <t>15.2. - DHL</t>
  </si>
  <si>
    <t>VANČO Rado</t>
  </si>
  <si>
    <t>FAKO Rudolf</t>
  </si>
  <si>
    <t>18.2.</t>
  </si>
  <si>
    <t>20.2.</t>
  </si>
  <si>
    <t>ÚČASŤ - Prípravné zápasy</t>
  </si>
  <si>
    <t>ÚČASŤ - Tréning</t>
  </si>
  <si>
    <t>22.2.</t>
  </si>
  <si>
    <t>25.2.</t>
  </si>
  <si>
    <t>27.2.</t>
  </si>
  <si>
    <t>NAJAR Matúš</t>
  </si>
  <si>
    <t>29.2.</t>
  </si>
  <si>
    <t>3.3.</t>
  </si>
  <si>
    <t>5.3.</t>
  </si>
  <si>
    <t>10.3.</t>
  </si>
  <si>
    <t>12.3.</t>
  </si>
  <si>
    <t>15.3.</t>
  </si>
  <si>
    <t>BARAN Matej</t>
  </si>
  <si>
    <t>7.3. - Most p. B U19</t>
  </si>
  <si>
    <t>ÚČASŤ - Prípr. zápas</t>
  </si>
  <si>
    <t>ÚČASŤ - Trénin</t>
  </si>
  <si>
    <t>CELKOM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</si>
</sst>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d/mm/yy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1B]d\.\ mmmm\ yyyy"/>
    <numFmt numFmtId="179" formatCode="0.000"/>
    <numFmt numFmtId="180" formatCode="0.00000"/>
    <numFmt numFmtId="181" formatCode="0.0000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11"/>
      <name val="Arial Narrow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u val="single"/>
      <sz val="8.7"/>
      <color indexed="20"/>
      <name val="Arial"/>
      <family val="2"/>
    </font>
    <font>
      <u val="single"/>
      <sz val="8.7"/>
      <color indexed="12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 Narrow"/>
      <family val="2"/>
    </font>
    <font>
      <b/>
      <sz val="11"/>
      <color indexed="8"/>
      <name val="Arial Narrow"/>
      <family val="2"/>
    </font>
    <font>
      <sz val="10"/>
      <color indexed="8"/>
      <name val="Arial"/>
      <family val="2"/>
    </font>
    <font>
      <sz val="20"/>
      <color indexed="8"/>
      <name val="Arial"/>
      <family val="2"/>
    </font>
    <font>
      <b/>
      <sz val="21.75"/>
      <color indexed="8"/>
      <name val="Arial"/>
      <family val="2"/>
    </font>
    <font>
      <b/>
      <sz val="14"/>
      <color indexed="8"/>
      <name val="Arial"/>
      <family val="2"/>
    </font>
    <font>
      <b/>
      <sz val="24"/>
      <color indexed="8"/>
      <name val="Arial"/>
      <family val="2"/>
    </font>
    <font>
      <u val="single"/>
      <sz val="8.7"/>
      <color theme="11"/>
      <name val="Arial"/>
      <family val="2"/>
    </font>
    <font>
      <u val="single"/>
      <sz val="8.7"/>
      <color theme="1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 Narrow"/>
      <family val="2"/>
    </font>
    <font>
      <b/>
      <sz val="11"/>
      <color theme="1"/>
      <name val="Arial Narrow"/>
      <family val="2"/>
    </font>
    <font>
      <b/>
      <sz val="11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thin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/>
      <top style="medium">
        <color indexed="8"/>
      </top>
      <bottom style="medium"/>
    </border>
    <border>
      <left>
        <color indexed="63"/>
      </left>
      <right style="thin"/>
      <top style="thin"/>
      <bottom style="medium"/>
    </border>
    <border>
      <left style="medium">
        <color indexed="8"/>
      </left>
      <right style="thin"/>
      <top style="medium"/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0" fillId="21" borderId="5" applyNumberFormat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20" fillId="0" borderId="10" xfId="0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43" fillId="0" borderId="0" xfId="0" applyFont="1" applyAlignment="1">
      <alignment/>
    </xf>
    <xf numFmtId="0" fontId="0" fillId="0" borderId="10" xfId="0" applyBorder="1" applyAlignment="1">
      <alignment/>
    </xf>
    <xf numFmtId="0" fontId="20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23" fillId="0" borderId="13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0" fillId="0" borderId="14" xfId="0" applyBorder="1" applyAlignment="1">
      <alignment/>
    </xf>
    <xf numFmtId="0" fontId="25" fillId="0" borderId="15" xfId="0" applyFont="1" applyBorder="1" applyAlignment="1">
      <alignment horizontal="center" textRotation="90" wrapText="1"/>
    </xf>
    <xf numFmtId="0" fontId="19" fillId="0" borderId="16" xfId="0" applyFont="1" applyBorder="1" applyAlignment="1">
      <alignment wrapText="1"/>
    </xf>
    <xf numFmtId="0" fontId="18" fillId="0" borderId="17" xfId="0" applyFont="1" applyBorder="1" applyAlignment="1">
      <alignment horizontal="center" textRotation="90" wrapText="1"/>
    </xf>
    <xf numFmtId="0" fontId="45" fillId="0" borderId="17" xfId="0" applyFont="1" applyBorder="1" applyAlignment="1">
      <alignment horizontal="center" textRotation="90" wrapText="1"/>
    </xf>
    <xf numFmtId="0" fontId="18" fillId="0" borderId="17" xfId="0" applyFont="1" applyBorder="1" applyAlignment="1">
      <alignment textRotation="90" wrapText="1"/>
    </xf>
    <xf numFmtId="0" fontId="18" fillId="0" borderId="17" xfId="0" applyFont="1" applyBorder="1" applyAlignment="1">
      <alignment horizontal="center" wrapText="1"/>
    </xf>
    <xf numFmtId="0" fontId="24" fillId="0" borderId="18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18" fillId="0" borderId="20" xfId="0" applyFont="1" applyBorder="1" applyAlignment="1">
      <alignment/>
    </xf>
    <xf numFmtId="0" fontId="26" fillId="0" borderId="20" xfId="0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Font="1" applyBorder="1" applyAlignment="1">
      <alignment/>
    </xf>
    <xf numFmtId="0" fontId="23" fillId="0" borderId="23" xfId="0" applyFont="1" applyBorder="1" applyAlignment="1">
      <alignment vertical="center"/>
    </xf>
    <xf numFmtId="0" fontId="20" fillId="0" borderId="23" xfId="0" applyFont="1" applyBorder="1" applyAlignment="1">
      <alignment vertical="center" wrapText="1"/>
    </xf>
    <xf numFmtId="173" fontId="22" fillId="0" borderId="24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/>
    </xf>
    <xf numFmtId="0" fontId="0" fillId="0" borderId="0" xfId="0" applyFont="1" applyAlignment="1">
      <alignment/>
    </xf>
    <xf numFmtId="0" fontId="18" fillId="0" borderId="25" xfId="0" applyFont="1" applyBorder="1" applyAlignment="1">
      <alignment horizontal="center" textRotation="90" wrapText="1"/>
    </xf>
    <xf numFmtId="173" fontId="22" fillId="0" borderId="26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Fill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7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43" fillId="0" borderId="0" xfId="0" applyFont="1" applyBorder="1" applyAlignment="1">
      <alignment vertical="center"/>
    </xf>
    <xf numFmtId="16" fontId="18" fillId="0" borderId="17" xfId="0" applyNumberFormat="1" applyFont="1" applyBorder="1" applyAlignment="1">
      <alignment horizontal="center" textRotation="90" wrapText="1"/>
    </xf>
    <xf numFmtId="0" fontId="49" fillId="0" borderId="10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73" fontId="20" fillId="0" borderId="12" xfId="0" applyNumberFormat="1" applyFont="1" applyBorder="1" applyAlignment="1">
      <alignment horizontal="center" vertical="center" wrapText="1"/>
    </xf>
    <xf numFmtId="173" fontId="20" fillId="0" borderId="28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1" fillId="0" borderId="27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21" fillId="0" borderId="1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0" fontId="48" fillId="0" borderId="27" xfId="0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49" fillId="0" borderId="10" xfId="0" applyFont="1" applyBorder="1" applyAlignment="1">
      <alignment horizontal="center" vertical="center" wrapText="1"/>
    </xf>
    <xf numFmtId="1" fontId="20" fillId="0" borderId="28" xfId="0" applyNumberFormat="1" applyFont="1" applyBorder="1" applyAlignment="1">
      <alignment horizontal="center" vertical="center"/>
    </xf>
    <xf numFmtId="0" fontId="25" fillId="0" borderId="17" xfId="0" applyFont="1" applyBorder="1" applyAlignment="1">
      <alignment horizont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29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/>
    </xf>
    <xf numFmtId="0" fontId="43" fillId="0" borderId="0" xfId="0" applyFont="1" applyBorder="1" applyAlignment="1">
      <alignment/>
    </xf>
    <xf numFmtId="0" fontId="20" fillId="0" borderId="0" xfId="0" applyFont="1" applyFill="1" applyBorder="1" applyAlignment="1">
      <alignment vertical="center" wrapText="1"/>
    </xf>
    <xf numFmtId="1" fontId="20" fillId="0" borderId="12" xfId="0" applyNumberFormat="1" applyFont="1" applyBorder="1" applyAlignment="1">
      <alignment horizontal="center" vertical="center" wrapText="1"/>
    </xf>
    <xf numFmtId="0" fontId="20" fillId="0" borderId="30" xfId="0" applyFont="1" applyFill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173" fontId="20" fillId="0" borderId="0" xfId="0" applyNumberFormat="1" applyFont="1" applyBorder="1" applyAlignment="1">
      <alignment horizontal="center" vertical="center" wrapText="1"/>
    </xf>
    <xf numFmtId="173" fontId="20" fillId="0" borderId="10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2" fontId="27" fillId="0" borderId="0" xfId="0" applyNumberFormat="1" applyFont="1" applyAlignment="1">
      <alignment/>
    </xf>
    <xf numFmtId="1" fontId="27" fillId="0" borderId="0" xfId="0" applyNumberFormat="1" applyFont="1" applyAlignment="1">
      <alignment/>
    </xf>
    <xf numFmtId="2" fontId="27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TRÉNINGOVÁ ÚČASŤ - JESEŇ 2019
</a:t>
            </a:r>
          </a:p>
        </c:rich>
      </c:tx>
      <c:layout>
        <c:manualLayout>
          <c:xMode val="factor"/>
          <c:yMode val="factor"/>
          <c:x val="0.0052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"/>
          <c:y val="0.1235"/>
          <c:w val="0.94175"/>
          <c:h val="0.75025"/>
        </c:manualLayout>
      </c:layout>
      <c:lineChart>
        <c:grouping val="stacked"/>
        <c:varyColors val="0"/>
        <c:ser>
          <c:idx val="0"/>
          <c:order val="0"/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2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'JESEŇ 2019'!$D$26:$AM$26</c:f>
              <c:numCache/>
            </c:numRef>
          </c:val>
          <c:smooth val="0"/>
        </c:ser>
        <c:marker val="1"/>
        <c:axId val="61314581"/>
        <c:axId val="51624454"/>
      </c:lineChart>
      <c:catAx>
        <c:axId val="613145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TRÉNING č. </a:t>
                </a:r>
              </a:p>
            </c:rich>
          </c:tx>
          <c:layout>
            <c:manualLayout>
              <c:xMode val="factor"/>
              <c:yMode val="factor"/>
              <c:x val="0.0035"/>
              <c:y val="-0.01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624454"/>
        <c:crosses val="autoZero"/>
        <c:auto val="1"/>
        <c:lblOffset val="100"/>
        <c:tickLblSkip val="2"/>
        <c:noMultiLvlLbl val="0"/>
      </c:catAx>
      <c:valAx>
        <c:axId val="51624454"/>
        <c:scaling>
          <c:orientation val="minMax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POCET HRACOV</a:t>
                </a:r>
              </a:p>
            </c:rich>
          </c:tx>
          <c:layout>
            <c:manualLayout>
              <c:xMode val="factor"/>
              <c:yMode val="factor"/>
              <c:x val="0.0035"/>
              <c:y val="-0.01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1458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TRÉNINGOVÁ ÚČASŤ - JAR 2020
</a:t>
            </a:r>
          </a:p>
        </c:rich>
      </c:tx>
      <c:layout>
        <c:manualLayout>
          <c:xMode val="factor"/>
          <c:yMode val="factor"/>
          <c:x val="0.0252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25"/>
          <c:y val="0.12525"/>
          <c:w val="0.9245"/>
          <c:h val="0.7305"/>
        </c:manualLayout>
      </c:layout>
      <c:lineChart>
        <c:grouping val="stacked"/>
        <c:varyColors val="0"/>
        <c:ser>
          <c:idx val="0"/>
          <c:order val="0"/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2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'JAR 2020'!$D$24:$V$24</c:f>
              <c:numCache/>
            </c:numRef>
          </c:val>
          <c:smooth val="0"/>
        </c:ser>
        <c:marker val="1"/>
        <c:axId val="46570279"/>
        <c:axId val="242296"/>
      </c:lineChart>
      <c:catAx>
        <c:axId val="465702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TRÉNING č. 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1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296"/>
        <c:crosses val="autoZero"/>
        <c:auto val="1"/>
        <c:lblOffset val="100"/>
        <c:tickLblSkip val="2"/>
        <c:noMultiLvlLbl val="0"/>
      </c:catAx>
      <c:valAx>
        <c:axId val="242296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POCET HRACOV</a:t>
                </a:r>
              </a:p>
            </c:rich>
          </c:tx>
          <c:layout>
            <c:manualLayout>
              <c:xMode val="factor"/>
              <c:yMode val="factor"/>
              <c:x val="0.0005"/>
              <c:y val="-0.02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57027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104775</xdr:rowOff>
    </xdr:from>
    <xdr:to>
      <xdr:col>42</xdr:col>
      <xdr:colOff>295275</xdr:colOff>
      <xdr:row>64</xdr:row>
      <xdr:rowOff>85725</xdr:rowOff>
    </xdr:to>
    <xdr:graphicFrame>
      <xdr:nvGraphicFramePr>
        <xdr:cNvPr id="1" name="Chart 1"/>
        <xdr:cNvGraphicFramePr/>
      </xdr:nvGraphicFramePr>
      <xdr:xfrm>
        <a:off x="0" y="8467725"/>
        <a:ext cx="1111567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31</xdr:row>
      <xdr:rowOff>57150</xdr:rowOff>
    </xdr:from>
    <xdr:to>
      <xdr:col>29</xdr:col>
      <xdr:colOff>171450</xdr:colOff>
      <xdr:row>60</xdr:row>
      <xdr:rowOff>9525</xdr:rowOff>
    </xdr:to>
    <xdr:graphicFrame>
      <xdr:nvGraphicFramePr>
        <xdr:cNvPr id="1" name="Chart 1"/>
        <xdr:cNvGraphicFramePr/>
      </xdr:nvGraphicFramePr>
      <xdr:xfrm>
        <a:off x="142875" y="7029450"/>
        <a:ext cx="949642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1"/>
  <sheetViews>
    <sheetView workbookViewId="0" topLeftCell="A16">
      <selection activeCell="AJ34" sqref="AJ34"/>
    </sheetView>
  </sheetViews>
  <sheetFormatPr defaultColWidth="9.140625" defaultRowHeight="12.75"/>
  <cols>
    <col min="1" max="1" width="4.57421875" style="0" customWidth="1"/>
    <col min="2" max="2" width="4.00390625" style="0" customWidth="1"/>
    <col min="3" max="3" width="30.8515625" style="0" customWidth="1"/>
    <col min="4" max="8" width="2.7109375" style="0" customWidth="1"/>
    <col min="9" max="10" width="2.7109375" style="28" customWidth="1"/>
    <col min="11" max="11" width="2.7109375" style="3" customWidth="1"/>
    <col min="12" max="12" width="2.7109375" style="0" customWidth="1"/>
    <col min="13" max="13" width="3.140625" style="28" customWidth="1"/>
    <col min="14" max="14" width="2.7109375" style="3" customWidth="1"/>
    <col min="15" max="16" width="2.7109375" style="0" customWidth="1"/>
    <col min="17" max="18" width="2.7109375" style="3" customWidth="1"/>
    <col min="19" max="19" width="2.7109375" style="28" customWidth="1"/>
    <col min="20" max="24" width="2.7109375" style="0" customWidth="1"/>
    <col min="25" max="25" width="2.7109375" style="28" customWidth="1"/>
    <col min="26" max="39" width="2.7109375" style="0" customWidth="1"/>
    <col min="40" max="40" width="6.421875" style="0" customWidth="1"/>
    <col min="41" max="41" width="9.140625" style="0" customWidth="1"/>
  </cols>
  <sheetData>
    <row r="1" spans="1:41" ht="13.5" thickBot="1">
      <c r="A1" s="4"/>
      <c r="B1" s="18"/>
      <c r="C1" s="19" t="s">
        <v>0</v>
      </c>
      <c r="D1" s="20">
        <v>1</v>
      </c>
      <c r="E1" s="20">
        <v>2</v>
      </c>
      <c r="F1" s="20">
        <v>3</v>
      </c>
      <c r="G1" s="20">
        <v>4</v>
      </c>
      <c r="H1" s="20">
        <v>5</v>
      </c>
      <c r="I1" s="20">
        <v>6</v>
      </c>
      <c r="J1" s="20">
        <v>7</v>
      </c>
      <c r="K1" s="21">
        <v>8</v>
      </c>
      <c r="L1" s="20">
        <v>9</v>
      </c>
      <c r="M1" s="20">
        <v>10</v>
      </c>
      <c r="N1" s="21">
        <v>11</v>
      </c>
      <c r="O1" s="20">
        <v>12</v>
      </c>
      <c r="P1" s="20">
        <v>13</v>
      </c>
      <c r="Q1" s="21">
        <v>14</v>
      </c>
      <c r="R1" s="21">
        <v>15</v>
      </c>
      <c r="S1" s="20">
        <v>16</v>
      </c>
      <c r="T1" s="20">
        <v>17</v>
      </c>
      <c r="U1" s="20">
        <v>18</v>
      </c>
      <c r="V1" s="20">
        <v>19</v>
      </c>
      <c r="W1" s="20">
        <v>20</v>
      </c>
      <c r="X1" s="20">
        <v>21</v>
      </c>
      <c r="Y1" s="20">
        <v>22</v>
      </c>
      <c r="Z1" s="20">
        <v>23</v>
      </c>
      <c r="AA1" s="20">
        <v>24</v>
      </c>
      <c r="AB1" s="20">
        <v>25</v>
      </c>
      <c r="AC1" s="20">
        <v>26</v>
      </c>
      <c r="AD1" s="20">
        <v>27</v>
      </c>
      <c r="AE1" s="20">
        <v>28</v>
      </c>
      <c r="AF1" s="20">
        <v>29</v>
      </c>
      <c r="AG1" s="20">
        <v>30</v>
      </c>
      <c r="AH1" s="20">
        <v>31</v>
      </c>
      <c r="AI1" s="20">
        <v>32</v>
      </c>
      <c r="AJ1" s="20">
        <v>33</v>
      </c>
      <c r="AK1" s="20">
        <v>34</v>
      </c>
      <c r="AL1" s="20">
        <v>35</v>
      </c>
      <c r="AM1" s="20"/>
      <c r="AN1" s="22"/>
      <c r="AO1" s="23"/>
    </row>
    <row r="2" spans="1:41" ht="120" customHeight="1" thickBot="1">
      <c r="A2" s="10"/>
      <c r="B2" s="11" t="s">
        <v>14</v>
      </c>
      <c r="C2" s="12"/>
      <c r="D2" s="53" t="s">
        <v>22</v>
      </c>
      <c r="E2" s="13" t="s">
        <v>21</v>
      </c>
      <c r="F2" s="13" t="s">
        <v>24</v>
      </c>
      <c r="G2" s="13" t="s">
        <v>25</v>
      </c>
      <c r="H2" s="29" t="s">
        <v>26</v>
      </c>
      <c r="I2" s="13" t="s">
        <v>27</v>
      </c>
      <c r="J2" s="13" t="s">
        <v>28</v>
      </c>
      <c r="K2" s="14" t="s">
        <v>33</v>
      </c>
      <c r="L2" s="15" t="s">
        <v>32</v>
      </c>
      <c r="M2" s="15" t="s">
        <v>34</v>
      </c>
      <c r="N2" s="14" t="s">
        <v>36</v>
      </c>
      <c r="O2" s="13" t="s">
        <v>37</v>
      </c>
      <c r="P2" s="13" t="s">
        <v>38</v>
      </c>
      <c r="Q2" s="14" t="s">
        <v>39</v>
      </c>
      <c r="R2" s="14" t="s">
        <v>40</v>
      </c>
      <c r="S2" s="13" t="s">
        <v>41</v>
      </c>
      <c r="T2" s="13" t="s">
        <v>42</v>
      </c>
      <c r="U2" s="13" t="s">
        <v>43</v>
      </c>
      <c r="V2" s="13" t="s">
        <v>45</v>
      </c>
      <c r="W2" s="13" t="s">
        <v>46</v>
      </c>
      <c r="X2" s="13" t="s">
        <v>47</v>
      </c>
      <c r="Y2" s="13" t="s">
        <v>48</v>
      </c>
      <c r="Z2" s="13" t="s">
        <v>50</v>
      </c>
      <c r="AA2" s="13" t="s">
        <v>51</v>
      </c>
      <c r="AB2" s="13" t="s">
        <v>52</v>
      </c>
      <c r="AC2" s="13" t="s">
        <v>53</v>
      </c>
      <c r="AD2" s="13" t="s">
        <v>54</v>
      </c>
      <c r="AE2" s="13" t="s">
        <v>55</v>
      </c>
      <c r="AF2" s="13" t="s">
        <v>56</v>
      </c>
      <c r="AG2" s="13" t="s">
        <v>57</v>
      </c>
      <c r="AH2" s="13" t="s">
        <v>58</v>
      </c>
      <c r="AI2" s="13" t="s">
        <v>59</v>
      </c>
      <c r="AJ2" s="13" t="s">
        <v>60</v>
      </c>
      <c r="AK2" s="13" t="s">
        <v>61</v>
      </c>
      <c r="AL2" s="13" t="s">
        <v>62</v>
      </c>
      <c r="AM2" s="13"/>
      <c r="AN2" s="16" t="s">
        <v>1</v>
      </c>
      <c r="AO2" s="17" t="s">
        <v>2</v>
      </c>
    </row>
    <row r="3" spans="1:41" s="36" customFormat="1" ht="16.5" customHeight="1" thickBot="1">
      <c r="A3" s="31">
        <f aca="true" t="shared" si="0" ref="A3:A18">ROW()-2</f>
        <v>1</v>
      </c>
      <c r="B3" s="44">
        <f aca="true" t="shared" si="1" ref="B3:B25">_xlfn.IFERROR(RANK(AN3,$AN$3:$AN$25,0),"-")</f>
        <v>1</v>
      </c>
      <c r="C3" s="2" t="s">
        <v>3</v>
      </c>
      <c r="D3" s="32">
        <v>1</v>
      </c>
      <c r="E3" s="32">
        <v>1</v>
      </c>
      <c r="F3" s="32">
        <v>1</v>
      </c>
      <c r="G3" s="32">
        <v>1</v>
      </c>
      <c r="H3" s="33">
        <v>1</v>
      </c>
      <c r="I3" s="32">
        <v>1</v>
      </c>
      <c r="J3" s="32">
        <v>1</v>
      </c>
      <c r="K3" s="48">
        <v>1</v>
      </c>
      <c r="L3" s="32">
        <v>1</v>
      </c>
      <c r="M3" s="35">
        <v>1</v>
      </c>
      <c r="N3" s="34">
        <v>1</v>
      </c>
      <c r="O3" s="35">
        <v>1</v>
      </c>
      <c r="P3" s="35">
        <v>1</v>
      </c>
      <c r="Q3" s="48">
        <v>1</v>
      </c>
      <c r="R3" s="48">
        <v>1</v>
      </c>
      <c r="S3" s="32">
        <v>1</v>
      </c>
      <c r="T3" s="32">
        <v>1</v>
      </c>
      <c r="U3" s="32">
        <v>1</v>
      </c>
      <c r="V3" s="32">
        <v>1</v>
      </c>
      <c r="W3" s="32">
        <v>1</v>
      </c>
      <c r="X3" s="32">
        <v>1</v>
      </c>
      <c r="Y3" s="32">
        <v>1</v>
      </c>
      <c r="Z3" s="32">
        <v>1</v>
      </c>
      <c r="AA3" s="32">
        <v>1</v>
      </c>
      <c r="AB3" s="32">
        <v>1</v>
      </c>
      <c r="AC3" s="32">
        <v>1</v>
      </c>
      <c r="AD3" s="32">
        <v>1</v>
      </c>
      <c r="AE3" s="32">
        <v>1</v>
      </c>
      <c r="AF3" s="32">
        <v>1</v>
      </c>
      <c r="AG3" s="32">
        <v>1</v>
      </c>
      <c r="AH3" s="32">
        <v>1</v>
      </c>
      <c r="AI3" s="32">
        <v>1</v>
      </c>
      <c r="AJ3" s="32">
        <v>1</v>
      </c>
      <c r="AK3" s="32">
        <v>1</v>
      </c>
      <c r="AL3" s="32">
        <v>1</v>
      </c>
      <c r="AM3" s="32"/>
      <c r="AN3" s="5">
        <f>SUM(D3:AM3)</f>
        <v>35</v>
      </c>
      <c r="AO3" s="58">
        <f>100*AN3/35</f>
        <v>100</v>
      </c>
    </row>
    <row r="4" spans="1:41" s="36" customFormat="1" ht="16.5" customHeight="1" thickBot="1">
      <c r="A4" s="31">
        <f t="shared" si="0"/>
        <v>2</v>
      </c>
      <c r="B4" s="44">
        <f t="shared" si="1"/>
        <v>2</v>
      </c>
      <c r="C4" s="42" t="s">
        <v>16</v>
      </c>
      <c r="D4" s="37"/>
      <c r="E4" s="37">
        <v>1</v>
      </c>
      <c r="F4" s="37">
        <v>1</v>
      </c>
      <c r="G4" s="37"/>
      <c r="H4" s="40">
        <v>1</v>
      </c>
      <c r="I4" s="37">
        <v>1</v>
      </c>
      <c r="J4" s="37">
        <v>1</v>
      </c>
      <c r="K4" s="39">
        <v>1</v>
      </c>
      <c r="L4" s="40">
        <v>1</v>
      </c>
      <c r="M4" s="40"/>
      <c r="N4" s="39">
        <v>1</v>
      </c>
      <c r="O4" s="37">
        <v>1</v>
      </c>
      <c r="P4" s="37">
        <v>1</v>
      </c>
      <c r="Q4" s="38">
        <v>1</v>
      </c>
      <c r="R4" s="38">
        <v>1</v>
      </c>
      <c r="S4" s="40">
        <v>1</v>
      </c>
      <c r="T4" s="37"/>
      <c r="U4" s="38">
        <v>1</v>
      </c>
      <c r="V4" s="37">
        <v>1</v>
      </c>
      <c r="W4" s="37">
        <v>1</v>
      </c>
      <c r="X4" s="37"/>
      <c r="Y4" s="37"/>
      <c r="Z4" s="38"/>
      <c r="AA4" s="37">
        <v>1</v>
      </c>
      <c r="AB4" s="37">
        <v>1</v>
      </c>
      <c r="AC4" s="37">
        <v>1</v>
      </c>
      <c r="AD4" s="37"/>
      <c r="AE4" s="37">
        <v>1</v>
      </c>
      <c r="AF4" s="37">
        <v>1</v>
      </c>
      <c r="AG4" s="37">
        <v>1</v>
      </c>
      <c r="AH4" s="37">
        <v>1</v>
      </c>
      <c r="AI4" s="37">
        <v>1</v>
      </c>
      <c r="AJ4" s="37"/>
      <c r="AK4" s="37"/>
      <c r="AL4" s="37">
        <v>1</v>
      </c>
      <c r="AM4" s="37"/>
      <c r="AN4" s="5">
        <f>SUM(D4:AM4)</f>
        <v>25</v>
      </c>
      <c r="AO4" s="58">
        <f aca="true" t="shared" si="2" ref="AO4:AO25">100*AN4/35</f>
        <v>71.42857142857143</v>
      </c>
    </row>
    <row r="5" spans="1:41" s="36" customFormat="1" ht="16.5" customHeight="1" thickBot="1">
      <c r="A5" s="31">
        <f t="shared" si="0"/>
        <v>3</v>
      </c>
      <c r="B5" s="44">
        <f t="shared" si="1"/>
        <v>2</v>
      </c>
      <c r="C5" s="1" t="s">
        <v>5</v>
      </c>
      <c r="D5" s="37">
        <v>1</v>
      </c>
      <c r="E5" s="37"/>
      <c r="F5" s="37"/>
      <c r="G5" s="37"/>
      <c r="H5" s="33"/>
      <c r="I5" s="37"/>
      <c r="J5" s="37"/>
      <c r="K5" s="38">
        <v>1</v>
      </c>
      <c r="L5" s="37">
        <v>1</v>
      </c>
      <c r="M5" s="40">
        <v>1</v>
      </c>
      <c r="N5" s="39">
        <v>1</v>
      </c>
      <c r="O5" s="40">
        <v>1</v>
      </c>
      <c r="P5" s="40">
        <v>1</v>
      </c>
      <c r="Q5" s="38">
        <v>1</v>
      </c>
      <c r="R5" s="38">
        <v>1</v>
      </c>
      <c r="S5" s="37">
        <v>1</v>
      </c>
      <c r="T5" s="37"/>
      <c r="U5" s="37"/>
      <c r="V5" s="37">
        <v>1</v>
      </c>
      <c r="W5" s="37">
        <v>1</v>
      </c>
      <c r="X5" s="37">
        <v>1</v>
      </c>
      <c r="Y5" s="37">
        <v>1</v>
      </c>
      <c r="Z5" s="37">
        <v>1</v>
      </c>
      <c r="AA5" s="37">
        <v>1</v>
      </c>
      <c r="AB5" s="37">
        <v>1</v>
      </c>
      <c r="AC5" s="37">
        <v>1</v>
      </c>
      <c r="AD5" s="37"/>
      <c r="AE5" s="37"/>
      <c r="AF5" s="37">
        <v>1</v>
      </c>
      <c r="AG5" s="37">
        <v>1</v>
      </c>
      <c r="AH5" s="37">
        <v>1</v>
      </c>
      <c r="AI5" s="37">
        <v>1</v>
      </c>
      <c r="AJ5" s="37">
        <v>1</v>
      </c>
      <c r="AK5" s="37">
        <v>1</v>
      </c>
      <c r="AL5" s="37">
        <v>1</v>
      </c>
      <c r="AM5" s="37"/>
      <c r="AN5" s="5">
        <f>SUM(D5:AM5)</f>
        <v>25</v>
      </c>
      <c r="AO5" s="58">
        <f t="shared" si="2"/>
        <v>71.42857142857143</v>
      </c>
    </row>
    <row r="6" spans="1:41" s="36" customFormat="1" ht="16.5" customHeight="1" thickBot="1">
      <c r="A6" s="31">
        <f t="shared" si="0"/>
        <v>4</v>
      </c>
      <c r="B6" s="44">
        <f t="shared" si="1"/>
        <v>4</v>
      </c>
      <c r="C6" s="43" t="s">
        <v>13</v>
      </c>
      <c r="D6" s="40">
        <v>1</v>
      </c>
      <c r="E6" s="37">
        <v>1</v>
      </c>
      <c r="F6" s="37">
        <v>1</v>
      </c>
      <c r="G6" s="37">
        <v>1</v>
      </c>
      <c r="H6" s="40">
        <v>1</v>
      </c>
      <c r="I6" s="37">
        <v>1</v>
      </c>
      <c r="J6" s="37">
        <v>1</v>
      </c>
      <c r="K6" s="38">
        <v>1</v>
      </c>
      <c r="L6" s="37">
        <v>1</v>
      </c>
      <c r="M6" s="40"/>
      <c r="N6" s="39"/>
      <c r="O6" s="40">
        <v>1</v>
      </c>
      <c r="P6" s="40"/>
      <c r="Q6" s="38">
        <v>1</v>
      </c>
      <c r="R6" s="38">
        <v>1</v>
      </c>
      <c r="S6" s="37"/>
      <c r="T6" s="37">
        <v>1</v>
      </c>
      <c r="U6" s="37"/>
      <c r="V6" s="37">
        <v>1</v>
      </c>
      <c r="W6" s="37"/>
      <c r="X6" s="37"/>
      <c r="Y6" s="37">
        <v>1</v>
      </c>
      <c r="Z6" s="37"/>
      <c r="AA6" s="37"/>
      <c r="AB6" s="37"/>
      <c r="AC6" s="37">
        <v>1</v>
      </c>
      <c r="AD6" s="37"/>
      <c r="AE6" s="37"/>
      <c r="AF6" s="37"/>
      <c r="AG6" s="37"/>
      <c r="AH6" s="37"/>
      <c r="AI6" s="37">
        <v>1</v>
      </c>
      <c r="AJ6" s="37"/>
      <c r="AK6" s="37">
        <v>1</v>
      </c>
      <c r="AL6" s="37"/>
      <c r="AM6" s="37"/>
      <c r="AN6" s="5">
        <f>SUM(D6:AM6)</f>
        <v>18</v>
      </c>
      <c r="AO6" s="58">
        <f t="shared" si="2"/>
        <v>51.42857142857143</v>
      </c>
    </row>
    <row r="7" spans="1:41" s="47" customFormat="1" ht="16.5" customHeight="1" thickBot="1">
      <c r="A7" s="31">
        <f t="shared" si="0"/>
        <v>5</v>
      </c>
      <c r="B7" s="44">
        <f t="shared" si="1"/>
        <v>5</v>
      </c>
      <c r="C7" s="1" t="s">
        <v>23</v>
      </c>
      <c r="D7" s="37"/>
      <c r="E7" s="37"/>
      <c r="F7" s="37">
        <v>1</v>
      </c>
      <c r="G7" s="37">
        <v>1</v>
      </c>
      <c r="H7" s="37"/>
      <c r="I7" s="37"/>
      <c r="J7" s="37"/>
      <c r="K7" s="38"/>
      <c r="L7" s="37">
        <v>1</v>
      </c>
      <c r="M7" s="40">
        <v>1</v>
      </c>
      <c r="N7" s="39"/>
      <c r="O7" s="40">
        <v>1</v>
      </c>
      <c r="P7" s="40">
        <v>1</v>
      </c>
      <c r="Q7" s="38">
        <v>1</v>
      </c>
      <c r="R7" s="38">
        <v>1</v>
      </c>
      <c r="S7" s="37"/>
      <c r="T7" s="37">
        <v>1</v>
      </c>
      <c r="U7" s="37"/>
      <c r="V7" s="37">
        <v>1</v>
      </c>
      <c r="W7" s="37">
        <v>1</v>
      </c>
      <c r="X7" s="37"/>
      <c r="Y7" s="37">
        <v>1</v>
      </c>
      <c r="Z7" s="37">
        <v>1</v>
      </c>
      <c r="AA7" s="37"/>
      <c r="AB7" s="37"/>
      <c r="AC7" s="37">
        <v>1</v>
      </c>
      <c r="AD7" s="37">
        <v>1</v>
      </c>
      <c r="AE7" s="37"/>
      <c r="AF7" s="37"/>
      <c r="AG7" s="37">
        <v>1</v>
      </c>
      <c r="AH7" s="37"/>
      <c r="AI7" s="37"/>
      <c r="AJ7" s="37">
        <v>1</v>
      </c>
      <c r="AK7" s="37"/>
      <c r="AL7" s="37"/>
      <c r="AM7" s="37"/>
      <c r="AN7" s="5">
        <f>SUM(D7:AM7)</f>
        <v>17</v>
      </c>
      <c r="AO7" s="58">
        <f t="shared" si="2"/>
        <v>48.57142857142857</v>
      </c>
    </row>
    <row r="8" spans="1:41" s="36" customFormat="1" ht="16.5" customHeight="1" thickBot="1">
      <c r="A8" s="31">
        <f t="shared" si="0"/>
        <v>6</v>
      </c>
      <c r="B8" s="44">
        <f t="shared" si="1"/>
        <v>6</v>
      </c>
      <c r="C8" s="43" t="s">
        <v>18</v>
      </c>
      <c r="D8" s="40"/>
      <c r="E8" s="37"/>
      <c r="F8" s="37"/>
      <c r="G8" s="37">
        <v>1</v>
      </c>
      <c r="H8" s="37">
        <v>1</v>
      </c>
      <c r="I8" s="37">
        <v>1</v>
      </c>
      <c r="J8" s="37">
        <v>1</v>
      </c>
      <c r="K8" s="38">
        <v>1</v>
      </c>
      <c r="L8" s="37"/>
      <c r="M8" s="40">
        <v>1</v>
      </c>
      <c r="N8" s="39">
        <v>1</v>
      </c>
      <c r="O8" s="40">
        <v>1</v>
      </c>
      <c r="P8" s="40">
        <v>1</v>
      </c>
      <c r="Q8" s="38"/>
      <c r="R8" s="38"/>
      <c r="S8" s="37"/>
      <c r="T8" s="37"/>
      <c r="U8" s="37">
        <v>1</v>
      </c>
      <c r="V8" s="37">
        <v>1</v>
      </c>
      <c r="W8" s="37">
        <v>1</v>
      </c>
      <c r="X8" s="37"/>
      <c r="Y8" s="37">
        <v>1</v>
      </c>
      <c r="Z8" s="37"/>
      <c r="AA8" s="37">
        <v>1</v>
      </c>
      <c r="AB8" s="37"/>
      <c r="AC8" s="37">
        <v>1</v>
      </c>
      <c r="AD8" s="37"/>
      <c r="AE8" s="37"/>
      <c r="AF8" s="37"/>
      <c r="AG8" s="37"/>
      <c r="AH8" s="37"/>
      <c r="AI8" s="37"/>
      <c r="AJ8" s="37"/>
      <c r="AK8" s="37">
        <v>1</v>
      </c>
      <c r="AL8" s="37"/>
      <c r="AM8" s="37"/>
      <c r="AN8" s="5">
        <f>SUM(D8:AM8)</f>
        <v>16</v>
      </c>
      <c r="AO8" s="58">
        <f t="shared" si="2"/>
        <v>45.714285714285715</v>
      </c>
    </row>
    <row r="9" spans="1:41" s="56" customFormat="1" ht="16.5" customHeight="1" thickBot="1">
      <c r="A9" s="31">
        <f t="shared" si="0"/>
        <v>7</v>
      </c>
      <c r="B9" s="44">
        <f t="shared" si="1"/>
        <v>7</v>
      </c>
      <c r="C9" s="1" t="s">
        <v>6</v>
      </c>
      <c r="D9" s="37"/>
      <c r="E9" s="37"/>
      <c r="F9" s="37"/>
      <c r="G9" s="37">
        <v>1</v>
      </c>
      <c r="H9" s="33"/>
      <c r="I9" s="37"/>
      <c r="J9" s="37">
        <v>1</v>
      </c>
      <c r="K9" s="38">
        <v>1</v>
      </c>
      <c r="L9" s="37"/>
      <c r="M9" s="40"/>
      <c r="N9" s="39">
        <v>1</v>
      </c>
      <c r="O9" s="40"/>
      <c r="P9" s="40">
        <v>1</v>
      </c>
      <c r="Q9" s="38">
        <v>1</v>
      </c>
      <c r="R9" s="38">
        <v>1</v>
      </c>
      <c r="S9" s="37">
        <v>1</v>
      </c>
      <c r="T9" s="37"/>
      <c r="U9" s="37"/>
      <c r="V9" s="37"/>
      <c r="W9" s="37">
        <v>1</v>
      </c>
      <c r="X9" s="37"/>
      <c r="Y9" s="37">
        <v>1</v>
      </c>
      <c r="Z9" s="37"/>
      <c r="AA9" s="37">
        <v>1</v>
      </c>
      <c r="AB9" s="37"/>
      <c r="AC9" s="37"/>
      <c r="AD9" s="37"/>
      <c r="AE9" s="37">
        <v>1</v>
      </c>
      <c r="AF9" s="37"/>
      <c r="AG9" s="37">
        <v>1</v>
      </c>
      <c r="AH9" s="37"/>
      <c r="AI9" s="37">
        <v>1</v>
      </c>
      <c r="AJ9" s="37"/>
      <c r="AK9" s="37">
        <v>1</v>
      </c>
      <c r="AL9" s="37"/>
      <c r="AM9" s="37"/>
      <c r="AN9" s="5">
        <f>SUM(D9:AM9)</f>
        <v>15</v>
      </c>
      <c r="AO9" s="58">
        <f t="shared" si="2"/>
        <v>42.857142857142854</v>
      </c>
    </row>
    <row r="10" spans="1:41" s="47" customFormat="1" ht="16.5" customHeight="1" thickBot="1">
      <c r="A10" s="31">
        <f t="shared" si="0"/>
        <v>8</v>
      </c>
      <c r="B10" s="44">
        <f t="shared" si="1"/>
        <v>8</v>
      </c>
      <c r="C10" s="43" t="s">
        <v>15</v>
      </c>
      <c r="D10" s="40"/>
      <c r="E10" s="37"/>
      <c r="F10" s="37"/>
      <c r="G10" s="37"/>
      <c r="H10" s="37"/>
      <c r="I10" s="37"/>
      <c r="J10" s="37"/>
      <c r="K10" s="38"/>
      <c r="L10" s="37"/>
      <c r="M10" s="40"/>
      <c r="N10" s="39">
        <v>1</v>
      </c>
      <c r="O10" s="40"/>
      <c r="P10" s="40"/>
      <c r="Q10" s="38">
        <v>1</v>
      </c>
      <c r="R10" s="38"/>
      <c r="S10" s="37"/>
      <c r="T10" s="37"/>
      <c r="U10" s="40">
        <v>1</v>
      </c>
      <c r="V10" s="37"/>
      <c r="W10" s="37">
        <v>1</v>
      </c>
      <c r="X10" s="37"/>
      <c r="Y10" s="37">
        <v>1</v>
      </c>
      <c r="Z10" s="37"/>
      <c r="AA10" s="37">
        <v>1</v>
      </c>
      <c r="AB10" s="38"/>
      <c r="AC10" s="37">
        <v>1</v>
      </c>
      <c r="AD10" s="37"/>
      <c r="AE10" s="37">
        <v>1</v>
      </c>
      <c r="AF10" s="37"/>
      <c r="AG10" s="37"/>
      <c r="AH10" s="37"/>
      <c r="AI10" s="37">
        <v>1</v>
      </c>
      <c r="AJ10" s="37"/>
      <c r="AK10" s="37"/>
      <c r="AL10" s="37"/>
      <c r="AM10" s="37"/>
      <c r="AN10" s="5">
        <f>SUM(D10:AM10)</f>
        <v>9</v>
      </c>
      <c r="AO10" s="58">
        <f t="shared" si="2"/>
        <v>25.714285714285715</v>
      </c>
    </row>
    <row r="11" spans="1:41" s="36" customFormat="1" ht="16.5" customHeight="1" thickBot="1">
      <c r="A11" s="31">
        <f t="shared" si="0"/>
        <v>9</v>
      </c>
      <c r="B11" s="44">
        <f t="shared" si="1"/>
        <v>9</v>
      </c>
      <c r="C11" s="64" t="s">
        <v>7</v>
      </c>
      <c r="D11" s="37"/>
      <c r="E11" s="37"/>
      <c r="F11" s="37"/>
      <c r="G11" s="37"/>
      <c r="H11" s="37"/>
      <c r="I11" s="37"/>
      <c r="J11" s="37">
        <v>1</v>
      </c>
      <c r="K11" s="38">
        <v>1</v>
      </c>
      <c r="L11" s="37"/>
      <c r="M11" s="40">
        <v>1</v>
      </c>
      <c r="N11" s="39"/>
      <c r="O11" s="40">
        <v>1</v>
      </c>
      <c r="P11" s="40"/>
      <c r="Q11" s="38"/>
      <c r="R11" s="38">
        <v>1</v>
      </c>
      <c r="S11" s="37"/>
      <c r="T11" s="37">
        <v>1</v>
      </c>
      <c r="U11" s="37"/>
      <c r="V11" s="37"/>
      <c r="W11" s="37"/>
      <c r="X11" s="37"/>
      <c r="Y11" s="37"/>
      <c r="Z11" s="37"/>
      <c r="AA11" s="37">
        <v>1</v>
      </c>
      <c r="AB11" s="50"/>
      <c r="AC11" s="37"/>
      <c r="AD11" s="37"/>
      <c r="AE11" s="37"/>
      <c r="AF11" s="37"/>
      <c r="AG11" s="37">
        <v>1</v>
      </c>
      <c r="AH11" s="37"/>
      <c r="AI11" s="37"/>
      <c r="AJ11" s="37"/>
      <c r="AK11" s="37"/>
      <c r="AL11" s="37"/>
      <c r="AM11" s="37"/>
      <c r="AN11" s="5">
        <f>SUM(D11:AM11)</f>
        <v>8</v>
      </c>
      <c r="AO11" s="58">
        <f t="shared" si="2"/>
        <v>22.857142857142858</v>
      </c>
    </row>
    <row r="12" spans="1:41" s="66" customFormat="1" ht="16.5" customHeight="1" thickBot="1">
      <c r="A12" s="31">
        <f t="shared" si="0"/>
        <v>10</v>
      </c>
      <c r="B12" s="44">
        <f t="shared" si="1"/>
        <v>10</v>
      </c>
      <c r="C12" s="42" t="s">
        <v>19</v>
      </c>
      <c r="D12" s="37"/>
      <c r="E12" s="37"/>
      <c r="F12" s="37"/>
      <c r="G12" s="37"/>
      <c r="H12" s="33"/>
      <c r="I12" s="37">
        <v>1</v>
      </c>
      <c r="J12" s="37"/>
      <c r="K12" s="40">
        <v>1</v>
      </c>
      <c r="L12" s="40"/>
      <c r="M12" s="40">
        <v>1</v>
      </c>
      <c r="N12" s="40">
        <v>1</v>
      </c>
      <c r="O12" s="37"/>
      <c r="P12" s="37"/>
      <c r="Q12" s="37">
        <v>1</v>
      </c>
      <c r="R12" s="37"/>
      <c r="S12" s="37">
        <v>1</v>
      </c>
      <c r="T12" s="37"/>
      <c r="U12" s="37">
        <v>1</v>
      </c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5">
        <f>SUM(D12:AM12)</f>
        <v>7</v>
      </c>
      <c r="AO12" s="58">
        <f t="shared" si="2"/>
        <v>20</v>
      </c>
    </row>
    <row r="13" spans="1:41" s="36" customFormat="1" ht="16.5" customHeight="1" thickBot="1">
      <c r="A13" s="31">
        <f t="shared" si="0"/>
        <v>11</v>
      </c>
      <c r="B13" s="44">
        <f t="shared" si="1"/>
        <v>11</v>
      </c>
      <c r="C13" s="1" t="s">
        <v>29</v>
      </c>
      <c r="D13" s="37"/>
      <c r="E13" s="37"/>
      <c r="F13" s="37"/>
      <c r="G13" s="37"/>
      <c r="H13" s="37"/>
      <c r="I13" s="37">
        <v>1</v>
      </c>
      <c r="J13" s="37"/>
      <c r="K13" s="38">
        <v>1</v>
      </c>
      <c r="L13" s="38"/>
      <c r="M13" s="40">
        <v>1</v>
      </c>
      <c r="N13" s="39">
        <v>1</v>
      </c>
      <c r="O13" s="39"/>
      <c r="P13" s="39"/>
      <c r="Q13" s="38"/>
      <c r="R13" s="38"/>
      <c r="S13" s="37">
        <v>1</v>
      </c>
      <c r="T13" s="38"/>
      <c r="U13" s="38">
        <v>1</v>
      </c>
      <c r="V13" s="38"/>
      <c r="W13" s="38"/>
      <c r="X13" s="38"/>
      <c r="Y13" s="37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5">
        <f>SUM(D13:AM13)</f>
        <v>6</v>
      </c>
      <c r="AO13" s="58">
        <f t="shared" si="2"/>
        <v>17.142857142857142</v>
      </c>
    </row>
    <row r="14" spans="1:41" s="36" customFormat="1" ht="16.5" customHeight="1" thickBot="1">
      <c r="A14" s="31">
        <f t="shared" si="0"/>
        <v>12</v>
      </c>
      <c r="B14" s="44">
        <f t="shared" si="1"/>
        <v>11</v>
      </c>
      <c r="C14" s="41" t="s">
        <v>12</v>
      </c>
      <c r="D14" s="37"/>
      <c r="E14" s="37"/>
      <c r="F14" s="37"/>
      <c r="G14" s="37"/>
      <c r="H14" s="33"/>
      <c r="I14" s="37">
        <v>1</v>
      </c>
      <c r="J14" s="37"/>
      <c r="K14" s="38">
        <v>1</v>
      </c>
      <c r="L14" s="37"/>
      <c r="M14" s="40"/>
      <c r="N14" s="39"/>
      <c r="O14" s="40"/>
      <c r="P14" s="40"/>
      <c r="Q14" s="38"/>
      <c r="R14" s="38"/>
      <c r="S14" s="37"/>
      <c r="T14" s="37"/>
      <c r="U14" s="37"/>
      <c r="V14" s="37"/>
      <c r="W14" s="37"/>
      <c r="X14" s="37"/>
      <c r="Y14" s="37"/>
      <c r="Z14" s="37"/>
      <c r="AA14" s="37"/>
      <c r="AB14" s="37">
        <v>1</v>
      </c>
      <c r="AC14" s="37"/>
      <c r="AD14" s="37">
        <v>1</v>
      </c>
      <c r="AE14" s="37">
        <v>1</v>
      </c>
      <c r="AF14" s="37">
        <v>1</v>
      </c>
      <c r="AG14" s="37"/>
      <c r="AH14" s="37"/>
      <c r="AI14" s="37"/>
      <c r="AJ14" s="37"/>
      <c r="AK14" s="37"/>
      <c r="AL14" s="37"/>
      <c r="AM14" s="37"/>
      <c r="AN14" s="5">
        <f>SUM(D14:AM14)</f>
        <v>6</v>
      </c>
      <c r="AO14" s="58">
        <f t="shared" si="2"/>
        <v>17.142857142857142</v>
      </c>
    </row>
    <row r="15" spans="1:41" s="47" customFormat="1" ht="16.5" customHeight="1" thickBot="1">
      <c r="A15" s="31">
        <f t="shared" si="0"/>
        <v>13</v>
      </c>
      <c r="B15" s="44">
        <f t="shared" si="1"/>
        <v>13</v>
      </c>
      <c r="C15" s="43" t="s">
        <v>17</v>
      </c>
      <c r="D15" s="40"/>
      <c r="E15" s="37"/>
      <c r="F15" s="37"/>
      <c r="G15" s="37">
        <v>1</v>
      </c>
      <c r="H15" s="37"/>
      <c r="I15" s="37"/>
      <c r="J15" s="37">
        <v>1</v>
      </c>
      <c r="K15" s="38"/>
      <c r="L15" s="37"/>
      <c r="M15" s="40"/>
      <c r="N15" s="39"/>
      <c r="O15" s="40"/>
      <c r="P15" s="40"/>
      <c r="Q15" s="38"/>
      <c r="R15" s="38"/>
      <c r="S15" s="37">
        <v>1</v>
      </c>
      <c r="T15" s="37">
        <v>1</v>
      </c>
      <c r="U15" s="37">
        <v>1</v>
      </c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5">
        <f>SUM(D15:AM15)</f>
        <v>5</v>
      </c>
      <c r="AO15" s="58">
        <f t="shared" si="2"/>
        <v>14.285714285714286</v>
      </c>
    </row>
    <row r="16" spans="1:41" s="56" customFormat="1" ht="16.5" customHeight="1" thickBot="1">
      <c r="A16" s="31">
        <f t="shared" si="0"/>
        <v>14</v>
      </c>
      <c r="B16" s="44">
        <f t="shared" si="1"/>
        <v>13</v>
      </c>
      <c r="C16" s="41" t="s">
        <v>49</v>
      </c>
      <c r="D16" s="37"/>
      <c r="E16" s="37"/>
      <c r="F16" s="37"/>
      <c r="G16" s="37"/>
      <c r="H16" s="33"/>
      <c r="I16" s="37"/>
      <c r="J16" s="37"/>
      <c r="K16" s="38"/>
      <c r="L16" s="37"/>
      <c r="M16" s="40"/>
      <c r="N16" s="39"/>
      <c r="O16" s="40"/>
      <c r="P16" s="40"/>
      <c r="Q16" s="38"/>
      <c r="R16" s="38"/>
      <c r="S16" s="37"/>
      <c r="T16" s="37"/>
      <c r="U16" s="37"/>
      <c r="V16" s="37"/>
      <c r="W16" s="37"/>
      <c r="X16" s="37"/>
      <c r="Y16" s="37"/>
      <c r="Z16" s="37">
        <v>1</v>
      </c>
      <c r="AA16" s="37"/>
      <c r="AB16" s="37">
        <v>1</v>
      </c>
      <c r="AC16" s="37"/>
      <c r="AD16" s="37">
        <v>1</v>
      </c>
      <c r="AE16" s="37">
        <v>1</v>
      </c>
      <c r="AF16" s="37"/>
      <c r="AG16" s="37"/>
      <c r="AH16" s="37">
        <v>1</v>
      </c>
      <c r="AI16" s="37"/>
      <c r="AJ16" s="37"/>
      <c r="AK16" s="37"/>
      <c r="AL16" s="37"/>
      <c r="AM16" s="37"/>
      <c r="AN16" s="5">
        <f>SUM(D16:AM16)</f>
        <v>5</v>
      </c>
      <c r="AO16" s="58">
        <f t="shared" si="2"/>
        <v>14.285714285714286</v>
      </c>
    </row>
    <row r="17" spans="1:41" s="56" customFormat="1" ht="16.5" customHeight="1" thickBot="1">
      <c r="A17" s="31">
        <f t="shared" si="0"/>
        <v>15</v>
      </c>
      <c r="B17" s="44">
        <f t="shared" si="1"/>
        <v>16</v>
      </c>
      <c r="C17" s="1" t="s">
        <v>20</v>
      </c>
      <c r="D17" s="37">
        <v>1</v>
      </c>
      <c r="E17" s="37"/>
      <c r="F17" s="37"/>
      <c r="G17" s="37"/>
      <c r="H17" s="37"/>
      <c r="I17" s="37"/>
      <c r="J17" s="37"/>
      <c r="K17" s="38">
        <v>1</v>
      </c>
      <c r="L17" s="38"/>
      <c r="M17" s="40"/>
      <c r="N17" s="39">
        <v>1</v>
      </c>
      <c r="O17" s="39"/>
      <c r="P17" s="39"/>
      <c r="Q17" s="38"/>
      <c r="R17" s="38">
        <v>1</v>
      </c>
      <c r="S17" s="37"/>
      <c r="T17" s="38"/>
      <c r="U17" s="38"/>
      <c r="V17" s="38"/>
      <c r="W17" s="38"/>
      <c r="X17" s="38"/>
      <c r="Y17" s="37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5">
        <f>SUM(D17:AM17)</f>
        <v>4</v>
      </c>
      <c r="AO17" s="58">
        <f t="shared" si="2"/>
        <v>11.428571428571429</v>
      </c>
    </row>
    <row r="18" spans="1:41" s="47" customFormat="1" ht="16.5" customHeight="1" thickBot="1">
      <c r="A18" s="31">
        <f t="shared" si="0"/>
        <v>16</v>
      </c>
      <c r="B18" s="44">
        <f t="shared" si="1"/>
        <v>16</v>
      </c>
      <c r="C18" s="1" t="s">
        <v>8</v>
      </c>
      <c r="D18" s="37"/>
      <c r="E18" s="37"/>
      <c r="F18" s="37"/>
      <c r="G18" s="37"/>
      <c r="H18" s="37">
        <v>1</v>
      </c>
      <c r="I18" s="37"/>
      <c r="J18" s="37"/>
      <c r="K18" s="38">
        <v>1</v>
      </c>
      <c r="L18" s="37"/>
      <c r="M18" s="40"/>
      <c r="N18" s="39">
        <v>1</v>
      </c>
      <c r="O18" s="40"/>
      <c r="P18" s="40"/>
      <c r="Q18" s="38">
        <v>1</v>
      </c>
      <c r="R18" s="38"/>
      <c r="S18" s="37"/>
      <c r="T18" s="37"/>
      <c r="U18" s="37"/>
      <c r="V18" s="37"/>
      <c r="W18" s="37"/>
      <c r="X18" s="37"/>
      <c r="Y18" s="37"/>
      <c r="Z18" s="37"/>
      <c r="AA18" s="37"/>
      <c r="AB18" s="38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5">
        <f>SUM(D18:AM18)</f>
        <v>4</v>
      </c>
      <c r="AO18" s="58">
        <f t="shared" si="2"/>
        <v>11.428571428571429</v>
      </c>
    </row>
    <row r="19" spans="1:41" s="47" customFormat="1" ht="16.5" customHeight="1" thickBot="1">
      <c r="A19" s="31">
        <v>22</v>
      </c>
      <c r="B19" s="44">
        <f t="shared" si="1"/>
        <v>13</v>
      </c>
      <c r="C19" s="43" t="s">
        <v>44</v>
      </c>
      <c r="D19" s="61"/>
      <c r="E19" s="60"/>
      <c r="F19" s="60"/>
      <c r="G19" s="60"/>
      <c r="H19" s="60"/>
      <c r="I19" s="60"/>
      <c r="J19" s="60"/>
      <c r="K19" s="45"/>
      <c r="L19" s="60"/>
      <c r="M19" s="61"/>
      <c r="N19" s="46"/>
      <c r="O19" s="61"/>
      <c r="P19" s="61"/>
      <c r="Q19" s="45"/>
      <c r="R19" s="45">
        <v>1</v>
      </c>
      <c r="S19" s="60"/>
      <c r="T19" s="60">
        <v>1</v>
      </c>
      <c r="U19" s="60"/>
      <c r="V19" s="60"/>
      <c r="W19" s="60"/>
      <c r="X19" s="60">
        <v>1</v>
      </c>
      <c r="Y19" s="60"/>
      <c r="Z19" s="60"/>
      <c r="AA19" s="60"/>
      <c r="AB19" s="65"/>
      <c r="AC19" s="60"/>
      <c r="AD19" s="60"/>
      <c r="AE19" s="60"/>
      <c r="AF19" s="60"/>
      <c r="AG19" s="60"/>
      <c r="AH19" s="60">
        <v>1</v>
      </c>
      <c r="AI19" s="60"/>
      <c r="AJ19" s="60">
        <v>1</v>
      </c>
      <c r="AK19" s="60"/>
      <c r="AL19" s="60"/>
      <c r="AM19" s="60"/>
      <c r="AN19" s="5">
        <f>SUM(D19:AM19)</f>
        <v>5</v>
      </c>
      <c r="AO19" s="58">
        <f t="shared" si="2"/>
        <v>14.285714285714286</v>
      </c>
    </row>
    <row r="20" spans="1:41" s="52" customFormat="1" ht="16.5" customHeight="1" thickBot="1">
      <c r="A20" s="31">
        <f aca="true" t="shared" si="3" ref="A20:A25">ROW()-2</f>
        <v>18</v>
      </c>
      <c r="B20" s="44">
        <f t="shared" si="1"/>
        <v>18</v>
      </c>
      <c r="C20" s="41" t="s">
        <v>11</v>
      </c>
      <c r="D20" s="37"/>
      <c r="E20" s="37"/>
      <c r="F20" s="37">
        <v>1</v>
      </c>
      <c r="G20" s="37"/>
      <c r="H20" s="40"/>
      <c r="I20" s="37"/>
      <c r="J20" s="37"/>
      <c r="K20" s="38">
        <v>1</v>
      </c>
      <c r="L20" s="37"/>
      <c r="M20" s="40"/>
      <c r="N20" s="39">
        <v>1</v>
      </c>
      <c r="O20" s="40"/>
      <c r="P20" s="40"/>
      <c r="Q20" s="38"/>
      <c r="R20" s="38"/>
      <c r="S20" s="37"/>
      <c r="T20" s="37"/>
      <c r="U20" s="37"/>
      <c r="V20" s="37"/>
      <c r="W20" s="37"/>
      <c r="X20" s="37"/>
      <c r="Y20" s="37"/>
      <c r="Z20" s="37"/>
      <c r="AA20" s="37"/>
      <c r="AB20" s="38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5">
        <f>SUM(D20:AM20)</f>
        <v>3</v>
      </c>
      <c r="AO20" s="58">
        <f t="shared" si="2"/>
        <v>8.571428571428571</v>
      </c>
    </row>
    <row r="21" spans="1:41" s="52" customFormat="1" ht="16.5" customHeight="1" thickBot="1">
      <c r="A21" s="31">
        <f t="shared" si="3"/>
        <v>19</v>
      </c>
      <c r="B21" s="44">
        <f t="shared" si="1"/>
        <v>18</v>
      </c>
      <c r="C21" s="1" t="s">
        <v>35</v>
      </c>
      <c r="D21" s="37"/>
      <c r="E21" s="37"/>
      <c r="F21" s="37"/>
      <c r="G21" s="37"/>
      <c r="H21" s="33"/>
      <c r="I21" s="37"/>
      <c r="J21" s="37"/>
      <c r="K21" s="38"/>
      <c r="L21" s="37">
        <v>1</v>
      </c>
      <c r="M21" s="40">
        <v>1</v>
      </c>
      <c r="N21" s="39"/>
      <c r="O21" s="40"/>
      <c r="P21" s="40"/>
      <c r="Q21" s="38"/>
      <c r="R21" s="38">
        <v>1</v>
      </c>
      <c r="S21" s="37"/>
      <c r="T21" s="37"/>
      <c r="U21" s="37"/>
      <c r="V21" s="37"/>
      <c r="W21" s="37"/>
      <c r="X21" s="37"/>
      <c r="Y21" s="37"/>
      <c r="Z21" s="37"/>
      <c r="AA21" s="37"/>
      <c r="AB21" s="50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5">
        <f>SUM(D21:AM21)</f>
        <v>3</v>
      </c>
      <c r="AO21" s="58">
        <f t="shared" si="2"/>
        <v>8.571428571428571</v>
      </c>
    </row>
    <row r="22" spans="1:41" s="49" customFormat="1" ht="16.5" customHeight="1" thickBot="1">
      <c r="A22" s="31">
        <f t="shared" si="3"/>
        <v>20</v>
      </c>
      <c r="B22" s="44">
        <f t="shared" si="1"/>
        <v>18</v>
      </c>
      <c r="C22" s="41" t="s">
        <v>10</v>
      </c>
      <c r="D22" s="37"/>
      <c r="E22" s="37"/>
      <c r="F22" s="37"/>
      <c r="G22" s="37"/>
      <c r="H22" s="37"/>
      <c r="I22" s="37"/>
      <c r="J22" s="37"/>
      <c r="K22" s="38">
        <v>1</v>
      </c>
      <c r="L22" s="37"/>
      <c r="M22" s="40"/>
      <c r="N22" s="39">
        <v>1</v>
      </c>
      <c r="O22" s="40"/>
      <c r="P22" s="63"/>
      <c r="Q22" s="38">
        <v>1</v>
      </c>
      <c r="R22" s="38"/>
      <c r="S22" s="37"/>
      <c r="T22" s="37"/>
      <c r="U22" s="37"/>
      <c r="V22" s="37"/>
      <c r="W22" s="37"/>
      <c r="X22" s="37"/>
      <c r="Y22" s="37"/>
      <c r="Z22" s="37"/>
      <c r="AA22" s="37"/>
      <c r="AB22" s="50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5">
        <f>SUM(D22:AM22)</f>
        <v>3</v>
      </c>
      <c r="AO22" s="58">
        <f t="shared" si="2"/>
        <v>8.571428571428571</v>
      </c>
    </row>
    <row r="23" spans="1:41" s="49" customFormat="1" ht="16.5" customHeight="1" thickBot="1">
      <c r="A23" s="54">
        <f t="shared" si="3"/>
        <v>21</v>
      </c>
      <c r="B23" s="44">
        <f t="shared" si="1"/>
        <v>18</v>
      </c>
      <c r="C23" s="51" t="s">
        <v>31</v>
      </c>
      <c r="D23" s="38"/>
      <c r="E23" s="38"/>
      <c r="F23" s="38"/>
      <c r="G23" s="38"/>
      <c r="H23" s="38"/>
      <c r="I23" s="62"/>
      <c r="J23" s="62"/>
      <c r="K23" s="38">
        <v>1</v>
      </c>
      <c r="L23" s="38"/>
      <c r="M23" s="40"/>
      <c r="N23" s="39">
        <v>1</v>
      </c>
      <c r="O23" s="39"/>
      <c r="P23" s="39"/>
      <c r="Q23" s="38">
        <v>1</v>
      </c>
      <c r="R23" s="38"/>
      <c r="S23" s="37"/>
      <c r="T23" s="38"/>
      <c r="U23" s="38"/>
      <c r="V23" s="38"/>
      <c r="W23" s="38"/>
      <c r="X23" s="38"/>
      <c r="Y23" s="37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55">
        <f>SUM(D23:AM23)</f>
        <v>3</v>
      </c>
      <c r="AO23" s="58">
        <f t="shared" si="2"/>
        <v>8.571428571428571</v>
      </c>
    </row>
    <row r="24" spans="1:41" s="49" customFormat="1" ht="16.5" customHeight="1" thickBot="1">
      <c r="A24" s="31">
        <f t="shared" si="3"/>
        <v>22</v>
      </c>
      <c r="B24" s="44">
        <f t="shared" si="1"/>
        <v>18</v>
      </c>
      <c r="C24" s="1" t="s">
        <v>30</v>
      </c>
      <c r="D24" s="37"/>
      <c r="E24" s="37"/>
      <c r="F24" s="37"/>
      <c r="G24" s="37"/>
      <c r="H24" s="37"/>
      <c r="I24" s="59"/>
      <c r="J24" s="37">
        <v>1</v>
      </c>
      <c r="K24" s="38"/>
      <c r="L24" s="37"/>
      <c r="M24" s="40"/>
      <c r="N24" s="39"/>
      <c r="O24" s="40"/>
      <c r="P24" s="40"/>
      <c r="Q24" s="38">
        <v>1</v>
      </c>
      <c r="R24" s="38">
        <v>1</v>
      </c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5">
        <f>SUM(D24:AM24)</f>
        <v>3</v>
      </c>
      <c r="AO24" s="58">
        <f t="shared" si="2"/>
        <v>8.571428571428571</v>
      </c>
    </row>
    <row r="25" spans="1:41" s="49" customFormat="1" ht="16.5" customHeight="1" thickBot="1">
      <c r="A25" s="31">
        <f t="shared" si="3"/>
        <v>23</v>
      </c>
      <c r="B25" s="44">
        <f t="shared" si="1"/>
        <v>23</v>
      </c>
      <c r="C25" s="1" t="s">
        <v>4</v>
      </c>
      <c r="D25" s="37"/>
      <c r="E25" s="37"/>
      <c r="F25" s="37"/>
      <c r="G25" s="37"/>
      <c r="H25" s="33"/>
      <c r="I25" s="37"/>
      <c r="J25" s="37"/>
      <c r="K25" s="38"/>
      <c r="L25" s="37"/>
      <c r="M25" s="40"/>
      <c r="N25" s="39"/>
      <c r="O25" s="40"/>
      <c r="P25" s="40"/>
      <c r="Q25" s="38"/>
      <c r="R25" s="38">
        <v>1</v>
      </c>
      <c r="S25" s="37"/>
      <c r="T25" s="37"/>
      <c r="U25" s="37"/>
      <c r="V25" s="37"/>
      <c r="W25" s="37"/>
      <c r="X25" s="37"/>
      <c r="Y25" s="37"/>
      <c r="Z25" s="37"/>
      <c r="AA25" s="37"/>
      <c r="AB25" s="50"/>
      <c r="AC25" s="37"/>
      <c r="AD25" s="37"/>
      <c r="AE25" s="37"/>
      <c r="AF25" s="37"/>
      <c r="AG25" s="37"/>
      <c r="AH25" s="37"/>
      <c r="AI25" s="37"/>
      <c r="AJ25" s="37"/>
      <c r="AK25" s="37">
        <v>1</v>
      </c>
      <c r="AL25" s="37"/>
      <c r="AM25" s="37"/>
      <c r="AN25" s="5">
        <f>SUM(D25:AM25)</f>
        <v>2</v>
      </c>
      <c r="AO25" s="58">
        <f t="shared" si="2"/>
        <v>5.714285714285714</v>
      </c>
    </row>
    <row r="26" spans="1:41" ht="16.5" customHeight="1" thickBot="1">
      <c r="A26" s="6"/>
      <c r="B26" s="5" t="s">
        <v>9</v>
      </c>
      <c r="C26" s="2" t="s">
        <v>90</v>
      </c>
      <c r="D26" s="32">
        <f>SUM(D3:D22)</f>
        <v>4</v>
      </c>
      <c r="E26" s="32">
        <f>SUM(E3:E20)</f>
        <v>3</v>
      </c>
      <c r="F26" s="32">
        <f>SUM(F3:F20)</f>
        <v>5</v>
      </c>
      <c r="G26" s="32">
        <f>SUM(G3:G20)</f>
        <v>6</v>
      </c>
      <c r="H26" s="32">
        <f>SUM(H3:H22)</f>
        <v>5</v>
      </c>
      <c r="I26" s="32">
        <f>SUM(I3:I22)</f>
        <v>7</v>
      </c>
      <c r="J26" s="32">
        <f aca="true" t="shared" si="4" ref="J26:AI26">SUM(J3:J25)</f>
        <v>8</v>
      </c>
      <c r="L26" s="32">
        <f t="shared" si="4"/>
        <v>6</v>
      </c>
      <c r="M26" s="32">
        <f t="shared" si="4"/>
        <v>8</v>
      </c>
      <c r="O26" s="32">
        <f t="shared" si="4"/>
        <v>7</v>
      </c>
      <c r="P26" s="32">
        <f t="shared" si="4"/>
        <v>6</v>
      </c>
      <c r="S26" s="32">
        <f t="shared" si="4"/>
        <v>7</v>
      </c>
      <c r="T26" s="32">
        <f t="shared" si="4"/>
        <v>6</v>
      </c>
      <c r="U26" s="32">
        <f t="shared" si="4"/>
        <v>7</v>
      </c>
      <c r="V26" s="32">
        <f t="shared" si="4"/>
        <v>6</v>
      </c>
      <c r="W26" s="32">
        <f t="shared" si="4"/>
        <v>7</v>
      </c>
      <c r="X26" s="32">
        <f t="shared" si="4"/>
        <v>3</v>
      </c>
      <c r="Y26" s="32">
        <f t="shared" si="4"/>
        <v>7</v>
      </c>
      <c r="Z26" s="32">
        <f t="shared" si="4"/>
        <v>4</v>
      </c>
      <c r="AA26" s="32">
        <f t="shared" si="4"/>
        <v>7</v>
      </c>
      <c r="AB26" s="32">
        <f t="shared" si="4"/>
        <v>5</v>
      </c>
      <c r="AC26" s="32">
        <f t="shared" si="4"/>
        <v>7</v>
      </c>
      <c r="AD26" s="32">
        <f t="shared" si="4"/>
        <v>4</v>
      </c>
      <c r="AE26" s="32">
        <f t="shared" si="4"/>
        <v>6</v>
      </c>
      <c r="AF26" s="32">
        <f t="shared" si="4"/>
        <v>4</v>
      </c>
      <c r="AG26" s="32">
        <f t="shared" si="4"/>
        <v>6</v>
      </c>
      <c r="AH26" s="32">
        <f t="shared" si="4"/>
        <v>5</v>
      </c>
      <c r="AI26" s="32">
        <f t="shared" si="4"/>
        <v>6</v>
      </c>
      <c r="AJ26" s="32">
        <f>SUM(AJ3:AJ25)</f>
        <v>4</v>
      </c>
      <c r="AK26" s="32">
        <f>SUM(AK3:AK25)</f>
        <v>6</v>
      </c>
      <c r="AL26" s="32">
        <f>SUM(AL3:AL25)</f>
        <v>3</v>
      </c>
      <c r="AM26" s="32"/>
      <c r="AN26" s="57">
        <f>AVERAGE(D26:AM26)</f>
        <v>5.645161290322581</v>
      </c>
      <c r="AO26" s="30"/>
    </row>
    <row r="27" spans="1:41" ht="16.5" customHeight="1" thickBot="1">
      <c r="A27" s="7"/>
      <c r="B27" s="24"/>
      <c r="C27" s="25" t="s">
        <v>89</v>
      </c>
      <c r="D27" s="8"/>
      <c r="E27" s="8"/>
      <c r="F27" s="8"/>
      <c r="G27" s="8"/>
      <c r="H27" s="8"/>
      <c r="I27" s="8"/>
      <c r="J27" s="8"/>
      <c r="K27" s="48">
        <f>SUM(K3:K25)</f>
        <v>15</v>
      </c>
      <c r="L27" s="8"/>
      <c r="M27" s="8"/>
      <c r="N27" s="48">
        <f>SUM(N3:N25)</f>
        <v>13</v>
      </c>
      <c r="O27" s="8"/>
      <c r="P27" s="27"/>
      <c r="Q27" s="48">
        <f>SUM(Q3:Q25)</f>
        <v>12</v>
      </c>
      <c r="R27" s="48">
        <f>SUM(R3:R25)</f>
        <v>12</v>
      </c>
      <c r="S27" s="8"/>
      <c r="T27" s="9"/>
      <c r="U27" s="9"/>
      <c r="V27" s="8"/>
      <c r="W27" s="8"/>
      <c r="X27" s="9"/>
      <c r="Y27" s="8"/>
      <c r="Z27" s="8"/>
      <c r="AA27" s="8"/>
      <c r="AB27" s="9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57">
        <f>AVERAGE(D27:AM27)</f>
        <v>13</v>
      </c>
      <c r="AO27" s="26"/>
    </row>
    <row r="30" ht="18">
      <c r="AN30" s="82">
        <f>SUM(AD3:AN23)</f>
        <v>265</v>
      </c>
    </row>
    <row r="31" ht="18">
      <c r="AN31" s="83">
        <f>AN30/35</f>
        <v>7.571428571428571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9"/>
  <sheetViews>
    <sheetView tabSelected="1" zoomScalePageLayoutView="0" workbookViewId="0" topLeftCell="A7">
      <selection activeCell="AB26" sqref="AB26"/>
    </sheetView>
  </sheetViews>
  <sheetFormatPr defaultColWidth="9.140625" defaultRowHeight="12.75"/>
  <cols>
    <col min="1" max="1" width="4.28125" style="0" customWidth="1"/>
    <col min="2" max="2" width="5.140625" style="0" customWidth="1"/>
    <col min="3" max="3" width="28.00390625" style="0" customWidth="1"/>
    <col min="4" max="9" width="2.7109375" style="0" customWidth="1"/>
    <col min="10" max="10" width="2.7109375" style="3" customWidth="1"/>
    <col min="11" max="18" width="2.7109375" style="0" customWidth="1"/>
    <col min="19" max="19" width="2.7109375" style="3" customWidth="1"/>
    <col min="20" max="22" width="2.7109375" style="0" customWidth="1"/>
    <col min="23" max="23" width="2.7109375" style="3" customWidth="1"/>
    <col min="24" max="24" width="7.57421875" style="0" customWidth="1"/>
    <col min="25" max="25" width="6.140625" style="0" customWidth="1"/>
  </cols>
  <sheetData>
    <row r="1" spans="1:25" ht="13.5" customHeight="1" thickBot="1">
      <c r="A1" s="4"/>
      <c r="B1" s="18"/>
      <c r="C1" s="19" t="s">
        <v>0</v>
      </c>
      <c r="D1" s="20">
        <v>1</v>
      </c>
      <c r="E1" s="20">
        <v>2</v>
      </c>
      <c r="F1" s="20">
        <v>3</v>
      </c>
      <c r="G1" s="20">
        <v>4</v>
      </c>
      <c r="H1" s="20">
        <v>5</v>
      </c>
      <c r="I1" s="20">
        <v>6</v>
      </c>
      <c r="J1" s="21">
        <v>7</v>
      </c>
      <c r="K1" s="20">
        <v>8</v>
      </c>
      <c r="L1" s="20">
        <v>9</v>
      </c>
      <c r="M1" s="20">
        <v>10</v>
      </c>
      <c r="N1" s="20">
        <v>11</v>
      </c>
      <c r="O1" s="20">
        <v>12</v>
      </c>
      <c r="P1" s="20">
        <v>13</v>
      </c>
      <c r="Q1" s="20">
        <v>14</v>
      </c>
      <c r="R1" s="20">
        <v>15</v>
      </c>
      <c r="S1" s="21">
        <v>16</v>
      </c>
      <c r="T1" s="20">
        <v>17</v>
      </c>
      <c r="U1" s="20">
        <v>18</v>
      </c>
      <c r="V1" s="20">
        <v>19</v>
      </c>
      <c r="X1" s="22"/>
      <c r="Y1" s="23"/>
    </row>
    <row r="2" spans="1:25" ht="99.75" customHeight="1" thickBot="1">
      <c r="A2" s="10"/>
      <c r="B2" s="11" t="s">
        <v>14</v>
      </c>
      <c r="C2" s="12"/>
      <c r="D2" s="53" t="s">
        <v>63</v>
      </c>
      <c r="E2" s="13" t="s">
        <v>64</v>
      </c>
      <c r="F2" s="13" t="s">
        <v>65</v>
      </c>
      <c r="G2" s="13" t="s">
        <v>66</v>
      </c>
      <c r="H2" s="29" t="s">
        <v>67</v>
      </c>
      <c r="I2" s="13" t="s">
        <v>68</v>
      </c>
      <c r="J2" s="14" t="s">
        <v>70</v>
      </c>
      <c r="K2" s="13" t="s">
        <v>73</v>
      </c>
      <c r="L2" s="15" t="s">
        <v>74</v>
      </c>
      <c r="M2" s="15" t="s">
        <v>77</v>
      </c>
      <c r="N2" s="13" t="s">
        <v>78</v>
      </c>
      <c r="O2" s="13" t="s">
        <v>79</v>
      </c>
      <c r="P2" s="13" t="s">
        <v>81</v>
      </c>
      <c r="Q2" s="13" t="s">
        <v>82</v>
      </c>
      <c r="R2" s="13" t="s">
        <v>83</v>
      </c>
      <c r="S2" s="14" t="s">
        <v>88</v>
      </c>
      <c r="T2" s="13" t="s">
        <v>84</v>
      </c>
      <c r="U2" s="13" t="s">
        <v>85</v>
      </c>
      <c r="V2" s="13" t="s">
        <v>86</v>
      </c>
      <c r="X2" s="70" t="s">
        <v>1</v>
      </c>
      <c r="Y2" s="73" t="s">
        <v>2</v>
      </c>
    </row>
    <row r="3" spans="1:25" ht="15" customHeight="1" thickBot="1">
      <c r="A3" s="31">
        <f aca="true" t="shared" si="0" ref="A3:A23">ROW()-2</f>
        <v>1</v>
      </c>
      <c r="B3" s="44">
        <f aca="true" t="shared" si="1" ref="B3:B23">_xlfn.IFERROR(RANK(X3,$X$3:$X$23,0),"-")</f>
        <v>1</v>
      </c>
      <c r="C3" s="2" t="s">
        <v>3</v>
      </c>
      <c r="D3" s="32">
        <v>1</v>
      </c>
      <c r="E3" s="32">
        <v>1</v>
      </c>
      <c r="F3" s="32">
        <v>1</v>
      </c>
      <c r="G3" s="32">
        <v>1</v>
      </c>
      <c r="H3" s="33">
        <v>1</v>
      </c>
      <c r="I3" s="32">
        <v>1</v>
      </c>
      <c r="J3" s="48">
        <v>1</v>
      </c>
      <c r="K3" s="32">
        <v>1</v>
      </c>
      <c r="L3" s="32">
        <v>1</v>
      </c>
      <c r="M3" s="35">
        <v>1</v>
      </c>
      <c r="N3" s="35">
        <v>1</v>
      </c>
      <c r="O3" s="35">
        <v>1</v>
      </c>
      <c r="P3" s="35">
        <v>1</v>
      </c>
      <c r="Q3" s="32">
        <v>1</v>
      </c>
      <c r="R3" s="32">
        <v>1</v>
      </c>
      <c r="S3" s="48">
        <v>1</v>
      </c>
      <c r="T3" s="32">
        <v>1</v>
      </c>
      <c r="U3" s="32">
        <v>1</v>
      </c>
      <c r="V3" s="32">
        <v>1</v>
      </c>
      <c r="W3" s="71"/>
      <c r="X3" s="76">
        <f aca="true" t="shared" si="2" ref="X3:X23">SUM(D3:V3)</f>
        <v>19</v>
      </c>
      <c r="Y3" s="69">
        <f aca="true" t="shared" si="3" ref="Y3:Y23">100*X3/19</f>
        <v>100</v>
      </c>
    </row>
    <row r="4" spans="1:25" ht="15" customHeight="1" thickBot="1">
      <c r="A4" s="31">
        <f t="shared" si="0"/>
        <v>2</v>
      </c>
      <c r="B4" s="44">
        <f t="shared" si="1"/>
        <v>2</v>
      </c>
      <c r="C4" s="1" t="s">
        <v>5</v>
      </c>
      <c r="D4" s="37"/>
      <c r="E4" s="37">
        <v>1</v>
      </c>
      <c r="F4" s="37">
        <v>1</v>
      </c>
      <c r="G4" s="37">
        <v>1</v>
      </c>
      <c r="H4" s="33">
        <v>1</v>
      </c>
      <c r="I4" s="37">
        <v>1</v>
      </c>
      <c r="J4" s="38">
        <v>1</v>
      </c>
      <c r="K4" s="37">
        <v>1</v>
      </c>
      <c r="L4" s="37">
        <v>1</v>
      </c>
      <c r="M4" s="40">
        <v>1</v>
      </c>
      <c r="N4" s="40">
        <v>1</v>
      </c>
      <c r="O4" s="40">
        <v>1</v>
      </c>
      <c r="P4" s="40">
        <v>1</v>
      </c>
      <c r="Q4" s="37">
        <v>1</v>
      </c>
      <c r="R4" s="37">
        <v>1</v>
      </c>
      <c r="S4" s="38">
        <v>1</v>
      </c>
      <c r="T4" s="37">
        <v>1</v>
      </c>
      <c r="U4" s="37">
        <v>1</v>
      </c>
      <c r="V4" s="37">
        <v>1</v>
      </c>
      <c r="W4" s="71"/>
      <c r="X4" s="76">
        <f t="shared" si="2"/>
        <v>18</v>
      </c>
      <c r="Y4" s="69">
        <f t="shared" si="3"/>
        <v>94.73684210526316</v>
      </c>
    </row>
    <row r="5" spans="1:25" ht="15" customHeight="1" thickBot="1">
      <c r="A5" s="31">
        <f t="shared" si="0"/>
        <v>3</v>
      </c>
      <c r="B5" s="44">
        <f t="shared" si="1"/>
        <v>3</v>
      </c>
      <c r="C5" s="43" t="s">
        <v>44</v>
      </c>
      <c r="D5" s="40">
        <v>1</v>
      </c>
      <c r="E5" s="37">
        <v>1</v>
      </c>
      <c r="F5" s="37"/>
      <c r="G5" s="37">
        <v>1</v>
      </c>
      <c r="H5" s="37">
        <v>1</v>
      </c>
      <c r="I5" s="37">
        <v>1</v>
      </c>
      <c r="J5" s="38">
        <v>1</v>
      </c>
      <c r="K5" s="37"/>
      <c r="L5" s="37"/>
      <c r="M5" s="40">
        <v>1</v>
      </c>
      <c r="N5" s="40">
        <v>1</v>
      </c>
      <c r="O5" s="40"/>
      <c r="P5" s="40">
        <v>1</v>
      </c>
      <c r="Q5" s="37">
        <v>1</v>
      </c>
      <c r="R5" s="37"/>
      <c r="S5" s="38">
        <v>1</v>
      </c>
      <c r="T5" s="37"/>
      <c r="U5" s="37">
        <v>1</v>
      </c>
      <c r="V5" s="37">
        <v>1</v>
      </c>
      <c r="W5" s="71"/>
      <c r="X5" s="76">
        <f t="shared" si="2"/>
        <v>13</v>
      </c>
      <c r="Y5" s="69">
        <f t="shared" si="3"/>
        <v>68.42105263157895</v>
      </c>
    </row>
    <row r="6" spans="1:25" ht="15" customHeight="1" thickBot="1">
      <c r="A6" s="31">
        <f t="shared" si="0"/>
        <v>4</v>
      </c>
      <c r="B6" s="44">
        <f t="shared" si="1"/>
        <v>4</v>
      </c>
      <c r="C6" s="42" t="s">
        <v>16</v>
      </c>
      <c r="D6" s="37">
        <v>1</v>
      </c>
      <c r="E6" s="37"/>
      <c r="F6" s="37">
        <v>1</v>
      </c>
      <c r="G6" s="37">
        <v>1</v>
      </c>
      <c r="H6" s="40">
        <v>1</v>
      </c>
      <c r="I6" s="37"/>
      <c r="J6" s="38">
        <v>1</v>
      </c>
      <c r="K6" s="40"/>
      <c r="L6" s="40">
        <v>1</v>
      </c>
      <c r="M6" s="40">
        <v>1</v>
      </c>
      <c r="N6" s="40"/>
      <c r="O6" s="37"/>
      <c r="P6" s="37"/>
      <c r="Q6" s="37">
        <v>1</v>
      </c>
      <c r="R6" s="37"/>
      <c r="S6" s="39">
        <v>1</v>
      </c>
      <c r="T6" s="37"/>
      <c r="U6" s="37"/>
      <c r="V6" s="37"/>
      <c r="W6" s="71"/>
      <c r="X6" s="76">
        <f t="shared" si="2"/>
        <v>9</v>
      </c>
      <c r="Y6" s="69">
        <f t="shared" si="3"/>
        <v>47.36842105263158</v>
      </c>
    </row>
    <row r="7" spans="1:25" ht="15" customHeight="1" thickBot="1">
      <c r="A7" s="31">
        <f t="shared" si="0"/>
        <v>5</v>
      </c>
      <c r="B7" s="44">
        <f t="shared" si="1"/>
        <v>5</v>
      </c>
      <c r="C7" s="1" t="s">
        <v>69</v>
      </c>
      <c r="D7" s="37"/>
      <c r="E7" s="37"/>
      <c r="F7" s="37">
        <v>1</v>
      </c>
      <c r="G7" s="37"/>
      <c r="H7" s="37">
        <v>1</v>
      </c>
      <c r="I7" s="59"/>
      <c r="J7" s="38">
        <v>1</v>
      </c>
      <c r="K7" s="37"/>
      <c r="L7" s="37">
        <v>1</v>
      </c>
      <c r="M7" s="40"/>
      <c r="N7" s="40">
        <v>1</v>
      </c>
      <c r="O7" s="40">
        <v>1</v>
      </c>
      <c r="P7" s="40"/>
      <c r="Q7" s="37">
        <v>1</v>
      </c>
      <c r="R7" s="37"/>
      <c r="S7" s="38">
        <v>1</v>
      </c>
      <c r="T7" s="37"/>
      <c r="U7" s="37"/>
      <c r="V7" s="37"/>
      <c r="W7" s="71"/>
      <c r="X7" s="76">
        <f t="shared" si="2"/>
        <v>8</v>
      </c>
      <c r="Y7" s="69">
        <f t="shared" si="3"/>
        <v>42.10526315789474</v>
      </c>
    </row>
    <row r="8" spans="1:25" ht="15" customHeight="1" thickBot="1">
      <c r="A8" s="31">
        <f t="shared" si="0"/>
        <v>6</v>
      </c>
      <c r="B8" s="44">
        <f t="shared" si="1"/>
        <v>6</v>
      </c>
      <c r="C8" s="1" t="s">
        <v>6</v>
      </c>
      <c r="D8" s="37">
        <v>1</v>
      </c>
      <c r="E8" s="37"/>
      <c r="F8" s="37">
        <v>1</v>
      </c>
      <c r="G8" s="37"/>
      <c r="H8" s="33"/>
      <c r="I8" s="37"/>
      <c r="J8" s="38"/>
      <c r="K8" s="37">
        <v>1</v>
      </c>
      <c r="L8" s="37">
        <v>1</v>
      </c>
      <c r="M8" s="40"/>
      <c r="N8" s="40"/>
      <c r="O8" s="40">
        <v>1</v>
      </c>
      <c r="P8" s="40"/>
      <c r="Q8" s="37">
        <v>1</v>
      </c>
      <c r="R8" s="37"/>
      <c r="S8" s="38">
        <v>1</v>
      </c>
      <c r="T8" s="37"/>
      <c r="U8" s="37"/>
      <c r="V8" s="37"/>
      <c r="W8" s="71"/>
      <c r="X8" s="76">
        <f t="shared" si="2"/>
        <v>7</v>
      </c>
      <c r="Y8" s="69">
        <f t="shared" si="3"/>
        <v>36.8421052631579</v>
      </c>
    </row>
    <row r="9" spans="1:25" ht="15" customHeight="1" thickBot="1">
      <c r="A9" s="31">
        <f t="shared" si="0"/>
        <v>7</v>
      </c>
      <c r="B9" s="44">
        <f t="shared" si="1"/>
        <v>7</v>
      </c>
      <c r="C9" s="1" t="s">
        <v>87</v>
      </c>
      <c r="D9" s="38"/>
      <c r="E9" s="38">
        <v>1</v>
      </c>
      <c r="F9" s="38"/>
      <c r="G9" s="38"/>
      <c r="H9" s="38"/>
      <c r="I9" s="62"/>
      <c r="J9" s="38"/>
      <c r="K9" s="37">
        <v>1</v>
      </c>
      <c r="L9" s="38"/>
      <c r="M9" s="39"/>
      <c r="N9" s="40">
        <v>1</v>
      </c>
      <c r="O9" s="40"/>
      <c r="P9" s="40"/>
      <c r="Q9" s="37">
        <v>1</v>
      </c>
      <c r="R9" s="37"/>
      <c r="S9" s="38"/>
      <c r="T9" s="37">
        <v>1</v>
      </c>
      <c r="U9" s="37"/>
      <c r="V9" s="37"/>
      <c r="W9" s="71"/>
      <c r="X9" s="76">
        <f t="shared" si="2"/>
        <v>5</v>
      </c>
      <c r="Y9" s="69">
        <f t="shared" si="3"/>
        <v>26.31578947368421</v>
      </c>
    </row>
    <row r="10" spans="1:25" ht="15" customHeight="1" thickBot="1">
      <c r="A10" s="31">
        <f t="shared" si="0"/>
        <v>8</v>
      </c>
      <c r="B10" s="44">
        <f t="shared" si="1"/>
        <v>7</v>
      </c>
      <c r="C10" s="75" t="s">
        <v>13</v>
      </c>
      <c r="D10" s="40"/>
      <c r="E10" s="37"/>
      <c r="F10" s="37"/>
      <c r="G10" s="37"/>
      <c r="H10" s="40"/>
      <c r="I10" s="37"/>
      <c r="J10" s="38">
        <v>1</v>
      </c>
      <c r="K10" s="37">
        <v>1</v>
      </c>
      <c r="L10" s="37">
        <v>1</v>
      </c>
      <c r="M10" s="40"/>
      <c r="N10" s="40"/>
      <c r="O10" s="40">
        <v>1</v>
      </c>
      <c r="P10" s="40"/>
      <c r="Q10" s="37"/>
      <c r="R10" s="37"/>
      <c r="S10" s="38">
        <v>1</v>
      </c>
      <c r="T10" s="37"/>
      <c r="U10" s="37"/>
      <c r="V10" s="37"/>
      <c r="W10" s="71"/>
      <c r="X10" s="76">
        <f t="shared" si="2"/>
        <v>5</v>
      </c>
      <c r="Y10" s="69">
        <f t="shared" si="3"/>
        <v>26.31578947368421</v>
      </c>
    </row>
    <row r="11" spans="1:25" ht="15" customHeight="1" thickBot="1">
      <c r="A11" s="31">
        <f t="shared" si="0"/>
        <v>9</v>
      </c>
      <c r="B11" s="44">
        <f t="shared" si="1"/>
        <v>9</v>
      </c>
      <c r="C11" s="43" t="s">
        <v>18</v>
      </c>
      <c r="D11" s="40"/>
      <c r="E11" s="37"/>
      <c r="F11" s="37"/>
      <c r="G11" s="37"/>
      <c r="H11" s="37"/>
      <c r="I11" s="37"/>
      <c r="J11" s="38"/>
      <c r="K11" s="37"/>
      <c r="L11" s="37">
        <v>1</v>
      </c>
      <c r="M11" s="40">
        <v>1</v>
      </c>
      <c r="N11" s="40"/>
      <c r="O11" s="40"/>
      <c r="P11" s="40"/>
      <c r="Q11" s="37"/>
      <c r="R11" s="37">
        <v>1</v>
      </c>
      <c r="S11" s="38">
        <v>1</v>
      </c>
      <c r="T11" s="37"/>
      <c r="U11" s="37"/>
      <c r="V11" s="37"/>
      <c r="W11" s="71"/>
      <c r="X11" s="76">
        <f t="shared" si="2"/>
        <v>4</v>
      </c>
      <c r="Y11" s="69">
        <f t="shared" si="3"/>
        <v>21.05263157894737</v>
      </c>
    </row>
    <row r="12" spans="1:25" ht="15" customHeight="1" thickBot="1">
      <c r="A12" s="31">
        <f t="shared" si="0"/>
        <v>10</v>
      </c>
      <c r="B12" s="44">
        <f t="shared" si="1"/>
        <v>10</v>
      </c>
      <c r="C12" s="41" t="s">
        <v>10</v>
      </c>
      <c r="D12" s="37"/>
      <c r="E12" s="37"/>
      <c r="F12" s="37"/>
      <c r="G12" s="37">
        <v>1</v>
      </c>
      <c r="H12" s="37"/>
      <c r="I12" s="37"/>
      <c r="J12" s="38">
        <v>1</v>
      </c>
      <c r="K12" s="37"/>
      <c r="L12" s="37"/>
      <c r="M12" s="40"/>
      <c r="N12" s="40"/>
      <c r="O12" s="40"/>
      <c r="P12" s="63"/>
      <c r="Q12" s="37"/>
      <c r="R12" s="37"/>
      <c r="S12" s="38">
        <v>1</v>
      </c>
      <c r="T12" s="37"/>
      <c r="U12" s="37"/>
      <c r="V12" s="37"/>
      <c r="W12" s="71"/>
      <c r="X12" s="76">
        <f t="shared" si="2"/>
        <v>3</v>
      </c>
      <c r="Y12" s="69">
        <f t="shared" si="3"/>
        <v>15.789473684210526</v>
      </c>
    </row>
    <row r="13" spans="1:25" ht="15" customHeight="1" thickBot="1">
      <c r="A13" s="31">
        <f t="shared" si="0"/>
        <v>11</v>
      </c>
      <c r="B13" s="44">
        <f t="shared" si="1"/>
        <v>11</v>
      </c>
      <c r="C13" s="41" t="s">
        <v>11</v>
      </c>
      <c r="D13" s="37"/>
      <c r="E13" s="37"/>
      <c r="F13" s="37"/>
      <c r="G13" s="37"/>
      <c r="H13" s="40"/>
      <c r="I13" s="37"/>
      <c r="J13" s="38"/>
      <c r="K13" s="37"/>
      <c r="L13" s="37"/>
      <c r="M13" s="40"/>
      <c r="N13" s="40"/>
      <c r="O13" s="40"/>
      <c r="P13" s="40">
        <v>1</v>
      </c>
      <c r="Q13" s="37"/>
      <c r="R13" s="37"/>
      <c r="S13" s="38">
        <v>1</v>
      </c>
      <c r="T13" s="37"/>
      <c r="U13" s="37"/>
      <c r="V13" s="37"/>
      <c r="W13" s="71"/>
      <c r="X13" s="76">
        <f t="shared" si="2"/>
        <v>2</v>
      </c>
      <c r="Y13" s="69">
        <f t="shared" si="3"/>
        <v>10.526315789473685</v>
      </c>
    </row>
    <row r="14" spans="1:25" ht="15" customHeight="1" thickBot="1">
      <c r="A14" s="31">
        <f t="shared" si="0"/>
        <v>12</v>
      </c>
      <c r="B14" s="44">
        <f t="shared" si="1"/>
        <v>11</v>
      </c>
      <c r="C14" s="1" t="s">
        <v>4</v>
      </c>
      <c r="D14" s="37"/>
      <c r="E14" s="37"/>
      <c r="F14" s="37"/>
      <c r="G14" s="37"/>
      <c r="H14" s="33"/>
      <c r="I14" s="37"/>
      <c r="J14" s="38"/>
      <c r="K14" s="37"/>
      <c r="L14" s="37"/>
      <c r="M14" s="40"/>
      <c r="N14" s="40"/>
      <c r="O14" s="40"/>
      <c r="P14" s="40"/>
      <c r="Q14" s="37">
        <v>1</v>
      </c>
      <c r="R14" s="37"/>
      <c r="S14" s="38"/>
      <c r="T14" s="37">
        <v>1</v>
      </c>
      <c r="U14" s="37"/>
      <c r="V14" s="37"/>
      <c r="W14" s="71"/>
      <c r="X14" s="76">
        <f t="shared" si="2"/>
        <v>2</v>
      </c>
      <c r="Y14" s="69">
        <f t="shared" si="3"/>
        <v>10.526315789473685</v>
      </c>
    </row>
    <row r="15" spans="1:25" ht="15" customHeight="1" thickBot="1">
      <c r="A15" s="31">
        <f t="shared" si="0"/>
        <v>13</v>
      </c>
      <c r="B15" s="44">
        <f t="shared" si="1"/>
        <v>11</v>
      </c>
      <c r="C15" s="1" t="s">
        <v>20</v>
      </c>
      <c r="D15" s="60">
        <v>1</v>
      </c>
      <c r="E15" s="60"/>
      <c r="F15" s="60"/>
      <c r="G15" s="60"/>
      <c r="H15" s="60"/>
      <c r="I15" s="60"/>
      <c r="J15" s="45"/>
      <c r="K15" s="60"/>
      <c r="L15" s="45"/>
      <c r="M15" s="61"/>
      <c r="N15" s="61"/>
      <c r="O15" s="61">
        <v>1</v>
      </c>
      <c r="P15" s="61"/>
      <c r="Q15" s="60"/>
      <c r="R15" s="60"/>
      <c r="S15" s="45"/>
      <c r="T15" s="60"/>
      <c r="U15" s="60"/>
      <c r="V15" s="60"/>
      <c r="W15" s="72"/>
      <c r="X15" s="76">
        <f t="shared" si="2"/>
        <v>2</v>
      </c>
      <c r="Y15" s="69">
        <f t="shared" si="3"/>
        <v>10.526315789473685</v>
      </c>
    </row>
    <row r="16" spans="1:25" ht="15" customHeight="1" thickBot="1">
      <c r="A16" s="54">
        <f t="shared" si="0"/>
        <v>14</v>
      </c>
      <c r="B16" s="68">
        <f t="shared" si="1"/>
        <v>11</v>
      </c>
      <c r="C16" s="51" t="s">
        <v>31</v>
      </c>
      <c r="D16" s="38"/>
      <c r="E16" s="38"/>
      <c r="F16" s="38"/>
      <c r="G16" s="38"/>
      <c r="H16" s="38"/>
      <c r="I16" s="62"/>
      <c r="J16" s="38">
        <v>1</v>
      </c>
      <c r="K16" s="37"/>
      <c r="L16" s="38"/>
      <c r="M16" s="39"/>
      <c r="N16" s="40"/>
      <c r="O16" s="40"/>
      <c r="P16" s="40"/>
      <c r="Q16" s="37"/>
      <c r="R16" s="37"/>
      <c r="S16" s="38">
        <v>1</v>
      </c>
      <c r="T16" s="37"/>
      <c r="U16" s="37"/>
      <c r="V16" s="37"/>
      <c r="W16" s="71"/>
      <c r="X16" s="76">
        <f t="shared" si="2"/>
        <v>2</v>
      </c>
      <c r="Y16" s="69">
        <f t="shared" si="3"/>
        <v>10.526315789473685</v>
      </c>
    </row>
    <row r="17" spans="1:25" ht="15" customHeight="1" thickBot="1">
      <c r="A17" s="31">
        <f t="shared" si="0"/>
        <v>15</v>
      </c>
      <c r="B17" s="44">
        <f t="shared" si="1"/>
        <v>11</v>
      </c>
      <c r="C17" s="1" t="s">
        <v>72</v>
      </c>
      <c r="D17" s="37"/>
      <c r="E17" s="37"/>
      <c r="F17" s="37"/>
      <c r="G17" s="37"/>
      <c r="H17" s="37"/>
      <c r="I17" s="59"/>
      <c r="J17" s="38">
        <v>1</v>
      </c>
      <c r="K17" s="37"/>
      <c r="L17" s="37"/>
      <c r="M17" s="40"/>
      <c r="N17" s="40"/>
      <c r="O17" s="40"/>
      <c r="P17" s="40"/>
      <c r="Q17" s="37"/>
      <c r="R17" s="37"/>
      <c r="S17" s="38">
        <v>1</v>
      </c>
      <c r="T17" s="37"/>
      <c r="U17" s="37"/>
      <c r="V17" s="37"/>
      <c r="W17" s="71"/>
      <c r="X17" s="76">
        <f t="shared" si="2"/>
        <v>2</v>
      </c>
      <c r="Y17" s="69">
        <f t="shared" si="3"/>
        <v>10.526315789473685</v>
      </c>
    </row>
    <row r="18" spans="1:25" ht="15" customHeight="1" thickBot="1">
      <c r="A18" s="31">
        <f t="shared" si="0"/>
        <v>16</v>
      </c>
      <c r="B18" s="44">
        <f t="shared" si="1"/>
        <v>16</v>
      </c>
      <c r="C18" s="41" t="s">
        <v>12</v>
      </c>
      <c r="D18" s="37"/>
      <c r="E18" s="37"/>
      <c r="F18" s="37"/>
      <c r="G18" s="37"/>
      <c r="H18" s="33"/>
      <c r="I18" s="37"/>
      <c r="J18" s="38">
        <v>1</v>
      </c>
      <c r="K18" s="37"/>
      <c r="L18" s="37"/>
      <c r="M18" s="40"/>
      <c r="N18" s="40"/>
      <c r="O18" s="40"/>
      <c r="P18" s="40"/>
      <c r="Q18" s="37"/>
      <c r="R18" s="37"/>
      <c r="S18" s="38"/>
      <c r="T18" s="37"/>
      <c r="U18" s="37"/>
      <c r="V18" s="37"/>
      <c r="W18" s="71"/>
      <c r="X18" s="76">
        <f t="shared" si="2"/>
        <v>1</v>
      </c>
      <c r="Y18" s="69">
        <f t="shared" si="3"/>
        <v>5.2631578947368425</v>
      </c>
    </row>
    <row r="19" spans="1:25" s="3" customFormat="1" ht="15" customHeight="1" thickBot="1">
      <c r="A19" s="31">
        <f t="shared" si="0"/>
        <v>17</v>
      </c>
      <c r="B19" s="44">
        <f t="shared" si="1"/>
        <v>16</v>
      </c>
      <c r="C19" s="1" t="s">
        <v>8</v>
      </c>
      <c r="D19" s="37"/>
      <c r="E19" s="37"/>
      <c r="F19" s="37"/>
      <c r="G19" s="37"/>
      <c r="H19" s="37"/>
      <c r="I19" s="37"/>
      <c r="J19" s="38">
        <v>1</v>
      </c>
      <c r="K19" s="37"/>
      <c r="L19" s="37"/>
      <c r="M19" s="40"/>
      <c r="N19" s="40"/>
      <c r="O19" s="40"/>
      <c r="P19" s="40"/>
      <c r="Q19" s="37"/>
      <c r="R19" s="37"/>
      <c r="S19" s="38"/>
      <c r="T19" s="37"/>
      <c r="U19" s="37"/>
      <c r="V19" s="37"/>
      <c r="W19" s="71"/>
      <c r="X19" s="76">
        <f t="shared" si="2"/>
        <v>1</v>
      </c>
      <c r="Y19" s="69">
        <f t="shared" si="3"/>
        <v>5.2631578947368425</v>
      </c>
    </row>
    <row r="20" spans="1:25" ht="15" customHeight="1" thickBot="1">
      <c r="A20" s="31">
        <f t="shared" si="0"/>
        <v>18</v>
      </c>
      <c r="B20" s="44">
        <f t="shared" si="1"/>
        <v>16</v>
      </c>
      <c r="C20" s="1" t="s">
        <v>71</v>
      </c>
      <c r="D20" s="37"/>
      <c r="E20" s="37"/>
      <c r="F20" s="37"/>
      <c r="G20" s="37"/>
      <c r="H20" s="37"/>
      <c r="I20" s="59"/>
      <c r="J20" s="38">
        <v>1</v>
      </c>
      <c r="K20" s="37"/>
      <c r="L20" s="37"/>
      <c r="M20" s="40"/>
      <c r="N20" s="40"/>
      <c r="O20" s="40"/>
      <c r="P20" s="40"/>
      <c r="Q20" s="37"/>
      <c r="R20" s="37"/>
      <c r="S20" s="38"/>
      <c r="T20" s="37"/>
      <c r="U20" s="37"/>
      <c r="V20" s="37"/>
      <c r="W20" s="71"/>
      <c r="X20" s="76">
        <f t="shared" si="2"/>
        <v>1</v>
      </c>
      <c r="Y20" s="69">
        <f t="shared" si="3"/>
        <v>5.2631578947368425</v>
      </c>
    </row>
    <row r="21" spans="1:25" ht="15" customHeight="1" thickBot="1">
      <c r="A21" s="31">
        <f t="shared" si="0"/>
        <v>19</v>
      </c>
      <c r="B21" s="44">
        <f t="shared" si="1"/>
        <v>16</v>
      </c>
      <c r="C21" s="43" t="s">
        <v>15</v>
      </c>
      <c r="D21" s="40"/>
      <c r="E21" s="37"/>
      <c r="F21" s="37"/>
      <c r="G21" s="37"/>
      <c r="H21" s="37"/>
      <c r="I21" s="37"/>
      <c r="J21" s="38">
        <v>1</v>
      </c>
      <c r="K21" s="37"/>
      <c r="L21" s="37"/>
      <c r="M21" s="40"/>
      <c r="N21" s="40"/>
      <c r="O21" s="40"/>
      <c r="P21" s="40"/>
      <c r="Q21" s="37"/>
      <c r="R21" s="37"/>
      <c r="S21" s="38"/>
      <c r="T21" s="37"/>
      <c r="U21" s="40"/>
      <c r="V21" s="37"/>
      <c r="W21" s="71"/>
      <c r="X21" s="76">
        <f t="shared" si="2"/>
        <v>1</v>
      </c>
      <c r="Y21" s="69">
        <f t="shared" si="3"/>
        <v>5.2631578947368425</v>
      </c>
    </row>
    <row r="22" spans="1:25" s="28" customFormat="1" ht="15" customHeight="1" thickBot="1">
      <c r="A22" s="31">
        <f t="shared" si="0"/>
        <v>20</v>
      </c>
      <c r="B22" s="44">
        <f t="shared" si="1"/>
        <v>16</v>
      </c>
      <c r="C22" s="1" t="s">
        <v>80</v>
      </c>
      <c r="D22" s="37"/>
      <c r="E22" s="37"/>
      <c r="F22" s="37"/>
      <c r="G22" s="37"/>
      <c r="H22" s="33"/>
      <c r="I22" s="37"/>
      <c r="J22" s="38"/>
      <c r="K22" s="37"/>
      <c r="L22" s="37"/>
      <c r="M22" s="40"/>
      <c r="N22" s="40"/>
      <c r="O22" s="40">
        <v>1</v>
      </c>
      <c r="P22" s="40"/>
      <c r="Q22" s="37"/>
      <c r="R22" s="37"/>
      <c r="S22" s="38"/>
      <c r="T22" s="37"/>
      <c r="U22" s="37"/>
      <c r="V22" s="37"/>
      <c r="W22" s="71"/>
      <c r="X22" s="76">
        <f t="shared" si="2"/>
        <v>1</v>
      </c>
      <c r="Y22" s="69">
        <f t="shared" si="3"/>
        <v>5.2631578947368425</v>
      </c>
    </row>
    <row r="23" spans="1:25" s="28" customFormat="1" ht="15" customHeight="1" thickBot="1">
      <c r="A23" s="31">
        <f t="shared" si="0"/>
        <v>21</v>
      </c>
      <c r="B23" s="44">
        <f t="shared" si="1"/>
        <v>21</v>
      </c>
      <c r="C23" s="43" t="s">
        <v>17</v>
      </c>
      <c r="D23" s="40"/>
      <c r="E23" s="37"/>
      <c r="F23" s="37"/>
      <c r="G23" s="37"/>
      <c r="H23" s="37"/>
      <c r="I23" s="37"/>
      <c r="J23" s="38"/>
      <c r="K23" s="37"/>
      <c r="L23" s="37"/>
      <c r="M23" s="40"/>
      <c r="N23" s="40"/>
      <c r="O23" s="40"/>
      <c r="P23" s="40"/>
      <c r="Q23" s="37"/>
      <c r="R23" s="37"/>
      <c r="S23" s="38"/>
      <c r="T23" s="37"/>
      <c r="U23" s="37"/>
      <c r="V23" s="37"/>
      <c r="W23" s="71"/>
      <c r="X23" s="76">
        <f t="shared" si="2"/>
        <v>0</v>
      </c>
      <c r="Y23" s="69">
        <f t="shared" si="3"/>
        <v>0</v>
      </c>
    </row>
    <row r="24" spans="1:25" ht="15" customHeight="1" thickBot="1">
      <c r="A24" s="67"/>
      <c r="B24" s="5" t="s">
        <v>9</v>
      </c>
      <c r="C24" s="2" t="s">
        <v>76</v>
      </c>
      <c r="D24" s="32">
        <f aca="true" t="shared" si="4" ref="D24:I24">SUM(D3:D23)</f>
        <v>5</v>
      </c>
      <c r="E24" s="32">
        <f t="shared" si="4"/>
        <v>4</v>
      </c>
      <c r="F24" s="32">
        <f t="shared" si="4"/>
        <v>5</v>
      </c>
      <c r="G24" s="32">
        <f t="shared" si="4"/>
        <v>5</v>
      </c>
      <c r="H24" s="32">
        <f t="shared" si="4"/>
        <v>5</v>
      </c>
      <c r="I24" s="32">
        <f t="shared" si="4"/>
        <v>3</v>
      </c>
      <c r="J24" s="74"/>
      <c r="K24" s="32">
        <f aca="true" t="shared" si="5" ref="K24:R24">SUM(K3:K23)</f>
        <v>5</v>
      </c>
      <c r="L24" s="32">
        <f t="shared" si="5"/>
        <v>7</v>
      </c>
      <c r="M24" s="32">
        <f t="shared" si="5"/>
        <v>5</v>
      </c>
      <c r="N24" s="32">
        <f t="shared" si="5"/>
        <v>5</v>
      </c>
      <c r="O24" s="32">
        <f t="shared" si="5"/>
        <v>7</v>
      </c>
      <c r="P24" s="32">
        <f t="shared" si="5"/>
        <v>4</v>
      </c>
      <c r="Q24" s="32">
        <f t="shared" si="5"/>
        <v>8</v>
      </c>
      <c r="R24" s="32">
        <f t="shared" si="5"/>
        <v>3</v>
      </c>
      <c r="S24" s="74"/>
      <c r="T24" s="32">
        <f>SUM(T3:T23)</f>
        <v>4</v>
      </c>
      <c r="U24" s="32">
        <f>SUM(U3:U23)</f>
        <v>3</v>
      </c>
      <c r="V24" s="32">
        <f>SUM(V3:V23)</f>
        <v>3</v>
      </c>
      <c r="W24" s="71"/>
      <c r="X24" s="57">
        <f>AVERAGE(D24:W24)</f>
        <v>4.764705882352941</v>
      </c>
      <c r="Y24" s="30"/>
    </row>
    <row r="25" spans="1:25" ht="15" customHeight="1" thickBot="1">
      <c r="A25" s="67"/>
      <c r="B25" s="5"/>
      <c r="C25" s="2" t="s">
        <v>75</v>
      </c>
      <c r="D25" s="32"/>
      <c r="E25" s="32"/>
      <c r="F25" s="32"/>
      <c r="G25" s="32"/>
      <c r="H25" s="32"/>
      <c r="I25" s="32"/>
      <c r="J25" s="48">
        <f>SUM(J3:J23)</f>
        <v>13</v>
      </c>
      <c r="K25" s="32"/>
      <c r="L25" s="32"/>
      <c r="M25" s="32"/>
      <c r="N25" s="32"/>
      <c r="O25" s="32"/>
      <c r="P25" s="32"/>
      <c r="Q25" s="32"/>
      <c r="R25" s="32"/>
      <c r="S25" s="48">
        <f>SUM(S3:S23)</f>
        <v>12</v>
      </c>
      <c r="T25" s="32"/>
      <c r="U25" s="32"/>
      <c r="V25" s="32"/>
      <c r="W25" s="71"/>
      <c r="X25" s="81">
        <f>AVERAGE(D25:V25)</f>
        <v>12.5</v>
      </c>
      <c r="Y25" s="30"/>
    </row>
    <row r="26" spans="3:24" ht="16.5">
      <c r="C26" s="77" t="s">
        <v>91</v>
      </c>
      <c r="D26" s="78"/>
      <c r="E26" s="78"/>
      <c r="F26" s="78"/>
      <c r="G26" s="78"/>
      <c r="H26" s="78"/>
      <c r="I26" s="78"/>
      <c r="J26" s="79"/>
      <c r="K26" s="78"/>
      <c r="L26" s="78"/>
      <c r="M26" s="78"/>
      <c r="N26" s="78"/>
      <c r="O26" s="78"/>
      <c r="P26" s="78"/>
      <c r="Q26" s="78"/>
      <c r="R26" s="78"/>
      <c r="S26" s="79"/>
      <c r="T26" s="78"/>
      <c r="U26" s="78"/>
      <c r="V26" s="78"/>
      <c r="X26" s="80">
        <f>AVERAGE(D24:V24,D25:V25)</f>
        <v>5.578947368421052</v>
      </c>
    </row>
    <row r="28" ht="18">
      <c r="X28" s="84">
        <f>SUM(X3:X23)</f>
        <v>106</v>
      </c>
    </row>
    <row r="29" ht="18">
      <c r="X29" s="85">
        <f>X28/19</f>
        <v>5.578947368421052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Peter Múčka</cp:lastModifiedBy>
  <dcterms:created xsi:type="dcterms:W3CDTF">2014-07-22T11:51:00Z</dcterms:created>
  <dcterms:modified xsi:type="dcterms:W3CDTF">2023-03-07T11:14:23Z</dcterms:modified>
  <cp:category/>
  <cp:version/>
  <cp:contentType/>
  <cp:contentStatus/>
</cp:coreProperties>
</file>