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SEŇ 2020" sheetId="1" r:id="rId1"/>
    <sheet name="JAR 2021" sheetId="2" r:id="rId2"/>
    <sheet name="Po sezone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<sst xmlns="http://schemas.openxmlformats.org/spreadsheetml/2006/main" count="147" uniqueCount="93">
  <si>
    <t xml:space="preserve">TRÉNING </t>
  </si>
  <si>
    <t>SUM</t>
  </si>
  <si>
    <t>%</t>
  </si>
  <si>
    <t>MÚČKA Peter</t>
  </si>
  <si>
    <t>REHÁČEK Juraj</t>
  </si>
  <si>
    <t>POPLUHÁR Ján</t>
  </si>
  <si>
    <t>GREGOR Marek</t>
  </si>
  <si>
    <t>PISARČÍK Michal</t>
  </si>
  <si>
    <t>URBAN Jozef</t>
  </si>
  <si>
    <t>Σ</t>
  </si>
  <si>
    <t>BERDÁK Lukáš</t>
  </si>
  <si>
    <t>GOMBITA Ján</t>
  </si>
  <si>
    <t>MENYHART Milan</t>
  </si>
  <si>
    <t>KOHÚT Martin</t>
  </si>
  <si>
    <t>PORADIE</t>
  </si>
  <si>
    <t>KOLENIČ Tomáš</t>
  </si>
  <si>
    <t>ŠTEFÁNIK Martin</t>
  </si>
  <si>
    <t>MATULNÍK Samuel</t>
  </si>
  <si>
    <t>KUŠNIRÁK Peter</t>
  </si>
  <si>
    <t>KOŠALKO Adam</t>
  </si>
  <si>
    <t>21.7.</t>
  </si>
  <si>
    <t>23.7.</t>
  </si>
  <si>
    <t>28.7.</t>
  </si>
  <si>
    <t>30.7.</t>
  </si>
  <si>
    <t>GREGOR Milan</t>
  </si>
  <si>
    <t>RAKOVSKÝ Rado</t>
  </si>
  <si>
    <t>13.8.</t>
  </si>
  <si>
    <t>27.8.</t>
  </si>
  <si>
    <t>LASAK Iarko</t>
  </si>
  <si>
    <t>3.9.</t>
  </si>
  <si>
    <t>ČERNIL Jaroslav</t>
  </si>
  <si>
    <t>VANČO Rado</t>
  </si>
  <si>
    <t>FAKO Rudolf</t>
  </si>
  <si>
    <t>ÚČASŤ - Prípravné zápasy</t>
  </si>
  <si>
    <t>ÚČASŤ - Tréning</t>
  </si>
  <si>
    <t>BARAN Matej</t>
  </si>
  <si>
    <t>16.6.</t>
  </si>
  <si>
    <t>18.8.</t>
  </si>
  <si>
    <t>21.6. - Marianka</t>
  </si>
  <si>
    <t>23.6.</t>
  </si>
  <si>
    <t>25.6.</t>
  </si>
  <si>
    <t>28.6. - Vinosady</t>
  </si>
  <si>
    <t>Michal</t>
  </si>
  <si>
    <t>30.6.</t>
  </si>
  <si>
    <t>2.7.</t>
  </si>
  <si>
    <t>7.7.</t>
  </si>
  <si>
    <t>9.7.</t>
  </si>
  <si>
    <t>14.7.</t>
  </si>
  <si>
    <t>16.7.</t>
  </si>
  <si>
    <t>19.7. - Vinosady</t>
  </si>
  <si>
    <t>26.7. - NŠK 1922</t>
  </si>
  <si>
    <t>2.8. - Dragons</t>
  </si>
  <si>
    <t>4.8.</t>
  </si>
  <si>
    <t>JANIGA Martin</t>
  </si>
  <si>
    <t>6.8. - Marianka</t>
  </si>
  <si>
    <t>MADER Martin</t>
  </si>
  <si>
    <t>9.8. - Hrubý Šúr</t>
  </si>
  <si>
    <t>11.8.</t>
  </si>
  <si>
    <t>16.8. - Vrakuňa B</t>
  </si>
  <si>
    <t>20.8.</t>
  </si>
  <si>
    <t>25.8.</t>
  </si>
  <si>
    <t>1.9.</t>
  </si>
  <si>
    <t>8.9.</t>
  </si>
  <si>
    <t>10.9.</t>
  </si>
  <si>
    <t>HAISTER Samuel</t>
  </si>
  <si>
    <t>15.9.</t>
  </si>
  <si>
    <t>17.9.</t>
  </si>
  <si>
    <t>22.9.</t>
  </si>
  <si>
    <t>24.9.</t>
  </si>
  <si>
    <t>1.10.</t>
  </si>
  <si>
    <t>6.10.</t>
  </si>
  <si>
    <t>8.10.</t>
  </si>
  <si>
    <t>22.4.</t>
  </si>
  <si>
    <t>27.4.</t>
  </si>
  <si>
    <t>29.4.</t>
  </si>
  <si>
    <t>4.5.</t>
  </si>
  <si>
    <t>6.5.</t>
  </si>
  <si>
    <t>11.5.</t>
  </si>
  <si>
    <t>13.5.</t>
  </si>
  <si>
    <t>18.5.</t>
  </si>
  <si>
    <t>20.5.</t>
  </si>
  <si>
    <t>23.5.</t>
  </si>
  <si>
    <t>27.5. - Dragons</t>
  </si>
  <si>
    <t>25,5,</t>
  </si>
  <si>
    <t>PROKEŠ Michal</t>
  </si>
  <si>
    <t>1.6.</t>
  </si>
  <si>
    <t>3.6.</t>
  </si>
  <si>
    <t>10.6.</t>
  </si>
  <si>
    <t>15.6.</t>
  </si>
  <si>
    <t>17.6.</t>
  </si>
  <si>
    <t>22.6.</t>
  </si>
  <si>
    <t>24.6.</t>
  </si>
  <si>
    <t>ÚČASŤ - Celkom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</si>
</sst>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8.7"/>
      <color indexed="20"/>
      <name val="Arial"/>
      <family val="2"/>
    </font>
    <font>
      <u val="single"/>
      <sz val="8.7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1.75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u val="single"/>
      <sz val="8.7"/>
      <color theme="11"/>
      <name val="Arial"/>
      <family val="2"/>
    </font>
    <font>
      <u val="single"/>
      <sz val="8.7"/>
      <color theme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3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3" fontId="22" fillId="0" borderId="1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8" fillId="0" borderId="24" xfId="0" applyFont="1" applyBorder="1" applyAlignment="1">
      <alignment/>
    </xf>
    <xf numFmtId="0" fontId="19" fillId="0" borderId="25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center" textRotation="90" wrapText="1"/>
    </xf>
    <xf numFmtId="0" fontId="44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3" fontId="22" fillId="0" borderId="26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8" fillId="0" borderId="28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 textRotation="90"/>
    </xf>
    <xf numFmtId="14" fontId="18" fillId="0" borderId="28" xfId="0" applyNumberFormat="1" applyFont="1" applyBorder="1" applyAlignment="1">
      <alignment horizontal="center" textRotation="90" wrapText="1"/>
    </xf>
    <xf numFmtId="0" fontId="40" fillId="0" borderId="1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28" xfId="0" applyFont="1" applyBorder="1" applyAlignment="1">
      <alignment horizontal="center" textRotation="90" wrapText="1"/>
    </xf>
    <xf numFmtId="0" fontId="18" fillId="0" borderId="29" xfId="0" applyFont="1" applyFill="1" applyBorder="1" applyAlignment="1">
      <alignment horizontal="center" textRotation="90" wrapText="1"/>
    </xf>
    <xf numFmtId="0" fontId="41" fillId="0" borderId="19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 wrapText="1"/>
    </xf>
    <xf numFmtId="173" fontId="2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TRÉNINGOVÁ ÚČASŤ - JESEŇ 2020
</a:t>
            </a:r>
          </a:p>
        </c:rich>
      </c:tx>
      <c:layout>
        <c:manualLayout>
          <c:xMode val="factor"/>
          <c:yMode val="factor"/>
          <c:x val="-0.00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525"/>
          <c:w val="0.925"/>
          <c:h val="0.730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'JESEŇ 2020'!$D$29:$AR$29</c:f>
              <c:numCache/>
            </c:numRef>
          </c:val>
          <c:smooth val="0"/>
        </c:ser>
        <c:marker val="1"/>
        <c:axId val="3214053"/>
        <c:axId val="28926478"/>
      </c:lineChart>
      <c:cat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TRÉNING č.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2"/>
        <c:noMultiLvlLbl val="0"/>
      </c:catAx>
      <c:valAx>
        <c:axId val="2892647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POCET HRACOV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152400</xdr:rowOff>
    </xdr:from>
    <xdr:to>
      <xdr:col>46</xdr:col>
      <xdr:colOff>419100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28575" y="7124700"/>
        <a:ext cx="11506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="95" zoomScaleNormal="95" zoomScalePageLayoutView="0" workbookViewId="0" topLeftCell="A1">
      <selection activeCell="AV5" sqref="AV5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28.421875" style="0" customWidth="1"/>
    <col min="4" max="18" width="2.7109375" style="0" customWidth="1"/>
    <col min="19" max="19" width="2.7109375" style="3" customWidth="1"/>
    <col min="20" max="27" width="2.7109375" style="0" customWidth="1"/>
    <col min="28" max="30" width="2.7109375" style="3" customWidth="1"/>
    <col min="31" max="32" width="3.00390625" style="11" customWidth="1"/>
    <col min="33" max="33" width="3.00390625" style="3" customWidth="1"/>
    <col min="34" max="34" width="3.28125" style="3" customWidth="1"/>
    <col min="35" max="36" width="3.140625" style="3" customWidth="1"/>
    <col min="37" max="37" width="2.8515625" style="3" customWidth="1"/>
    <col min="38" max="38" width="3.00390625" style="3" customWidth="1"/>
    <col min="39" max="39" width="2.8515625" style="3" customWidth="1"/>
    <col min="40" max="40" width="3.140625" style="3" customWidth="1"/>
    <col min="41" max="41" width="3.00390625" style="3" customWidth="1"/>
    <col min="42" max="42" width="3.140625" style="11" customWidth="1"/>
    <col min="43" max="43" width="3.00390625" style="11" customWidth="1"/>
    <col min="44" max="44" width="2.7109375" style="3" customWidth="1"/>
    <col min="45" max="45" width="7.140625" style="0" customWidth="1"/>
    <col min="46" max="46" width="6.140625" style="0" customWidth="1"/>
  </cols>
  <sheetData>
    <row r="1" spans="1:46" ht="13.5" customHeight="1" thickBot="1">
      <c r="A1" s="4"/>
      <c r="B1" s="8"/>
      <c r="C1" s="40" t="s">
        <v>0</v>
      </c>
      <c r="D1" s="42">
        <v>1</v>
      </c>
      <c r="E1" s="42">
        <v>2</v>
      </c>
      <c r="F1" s="43">
        <v>3</v>
      </c>
      <c r="G1" s="42">
        <v>4</v>
      </c>
      <c r="H1" s="42">
        <v>5</v>
      </c>
      <c r="I1" s="43">
        <v>6</v>
      </c>
      <c r="J1" s="42">
        <v>7</v>
      </c>
      <c r="K1" s="42">
        <v>8</v>
      </c>
      <c r="L1" s="42">
        <v>9</v>
      </c>
      <c r="M1" s="42">
        <v>10</v>
      </c>
      <c r="N1" s="42">
        <v>11</v>
      </c>
      <c r="O1" s="42">
        <v>12</v>
      </c>
      <c r="P1" s="43">
        <v>13</v>
      </c>
      <c r="Q1" s="42">
        <v>14</v>
      </c>
      <c r="R1" s="42">
        <v>15</v>
      </c>
      <c r="S1" s="43">
        <v>16</v>
      </c>
      <c r="T1" s="42">
        <v>17</v>
      </c>
      <c r="U1" s="44">
        <v>18</v>
      </c>
      <c r="V1" s="45">
        <v>19</v>
      </c>
      <c r="W1" s="44">
        <v>20</v>
      </c>
      <c r="X1" s="45">
        <v>21</v>
      </c>
      <c r="Y1" s="45">
        <v>22</v>
      </c>
      <c r="Z1" s="44">
        <v>23</v>
      </c>
      <c r="AA1" s="44">
        <v>24</v>
      </c>
      <c r="AB1" s="45">
        <v>25</v>
      </c>
      <c r="AC1" s="44">
        <v>26</v>
      </c>
      <c r="AD1" s="44">
        <v>27</v>
      </c>
      <c r="AE1" s="46">
        <v>28</v>
      </c>
      <c r="AF1" s="46">
        <v>29</v>
      </c>
      <c r="AG1" s="46">
        <v>30</v>
      </c>
      <c r="AH1" s="46">
        <v>31</v>
      </c>
      <c r="AI1" s="46">
        <v>32</v>
      </c>
      <c r="AJ1" s="46">
        <v>33</v>
      </c>
      <c r="AK1" s="46">
        <v>34</v>
      </c>
      <c r="AL1" s="46">
        <v>35</v>
      </c>
      <c r="AM1" s="46">
        <v>36</v>
      </c>
      <c r="AN1" s="46">
        <v>37</v>
      </c>
      <c r="AO1" s="46">
        <v>38</v>
      </c>
      <c r="AP1" s="46">
        <v>39</v>
      </c>
      <c r="AQ1" s="46">
        <v>40</v>
      </c>
      <c r="AR1" s="37"/>
      <c r="AS1" s="9"/>
      <c r="AT1" s="10"/>
    </row>
    <row r="2" spans="1:46" ht="99.75" customHeight="1" thickBot="1">
      <c r="A2" s="6"/>
      <c r="B2" s="7" t="s">
        <v>14</v>
      </c>
      <c r="C2" s="41"/>
      <c r="D2" s="47" t="s">
        <v>36</v>
      </c>
      <c r="E2" s="47" t="s">
        <v>37</v>
      </c>
      <c r="F2" s="48" t="s">
        <v>38</v>
      </c>
      <c r="G2" s="47" t="s">
        <v>39</v>
      </c>
      <c r="H2" s="47" t="s">
        <v>40</v>
      </c>
      <c r="I2" s="48" t="s">
        <v>41</v>
      </c>
      <c r="J2" s="47" t="s">
        <v>43</v>
      </c>
      <c r="K2" s="47" t="s">
        <v>44</v>
      </c>
      <c r="L2" s="47" t="s">
        <v>45</v>
      </c>
      <c r="M2" s="47" t="s">
        <v>46</v>
      </c>
      <c r="N2" s="47" t="s">
        <v>47</v>
      </c>
      <c r="O2" s="47" t="s">
        <v>48</v>
      </c>
      <c r="P2" s="48" t="s">
        <v>49</v>
      </c>
      <c r="Q2" s="47" t="s">
        <v>20</v>
      </c>
      <c r="R2" s="47" t="s">
        <v>21</v>
      </c>
      <c r="S2" s="48" t="s">
        <v>50</v>
      </c>
      <c r="T2" s="47" t="s">
        <v>22</v>
      </c>
      <c r="U2" s="47" t="s">
        <v>23</v>
      </c>
      <c r="V2" s="48" t="s">
        <v>51</v>
      </c>
      <c r="W2" s="47" t="s">
        <v>52</v>
      </c>
      <c r="X2" s="49" t="s">
        <v>54</v>
      </c>
      <c r="Y2" s="49" t="s">
        <v>56</v>
      </c>
      <c r="Z2" s="50" t="s">
        <v>57</v>
      </c>
      <c r="AA2" s="50" t="s">
        <v>26</v>
      </c>
      <c r="AB2" s="49" t="s">
        <v>58</v>
      </c>
      <c r="AC2" s="50" t="s">
        <v>37</v>
      </c>
      <c r="AD2" s="50" t="s">
        <v>59</v>
      </c>
      <c r="AE2" s="50" t="s">
        <v>60</v>
      </c>
      <c r="AF2" s="50" t="s">
        <v>27</v>
      </c>
      <c r="AG2" s="50" t="s">
        <v>61</v>
      </c>
      <c r="AH2" s="50" t="s">
        <v>29</v>
      </c>
      <c r="AI2" s="50" t="s">
        <v>62</v>
      </c>
      <c r="AJ2" s="50" t="s">
        <v>63</v>
      </c>
      <c r="AK2" s="50" t="s">
        <v>65</v>
      </c>
      <c r="AL2" s="51" t="s">
        <v>66</v>
      </c>
      <c r="AM2" s="52" t="s">
        <v>67</v>
      </c>
      <c r="AN2" s="52" t="s">
        <v>68</v>
      </c>
      <c r="AO2" s="52" t="s">
        <v>69</v>
      </c>
      <c r="AP2" s="52" t="s">
        <v>70</v>
      </c>
      <c r="AQ2" s="52" t="s">
        <v>71</v>
      </c>
      <c r="AR2" s="52"/>
      <c r="AS2" s="29" t="s">
        <v>1</v>
      </c>
      <c r="AT2" s="34" t="s">
        <v>2</v>
      </c>
    </row>
    <row r="3" spans="1:46" ht="15" customHeight="1" thickBot="1">
      <c r="A3" s="13">
        <f aca="true" t="shared" si="0" ref="A3:A28">ROW()-2</f>
        <v>1</v>
      </c>
      <c r="B3" s="20">
        <f>_xlfn.IFERROR(RANK(AS3,$AS$3:$AS$28,0),"-")</f>
        <v>1</v>
      </c>
      <c r="C3" s="2" t="s">
        <v>3</v>
      </c>
      <c r="D3" s="14">
        <v>1</v>
      </c>
      <c r="E3" s="14">
        <v>1</v>
      </c>
      <c r="F3" s="22">
        <v>1</v>
      </c>
      <c r="G3" s="14">
        <v>1</v>
      </c>
      <c r="H3" s="14">
        <v>1</v>
      </c>
      <c r="I3" s="22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22">
        <v>1</v>
      </c>
      <c r="Q3" s="14">
        <v>1</v>
      </c>
      <c r="R3" s="14">
        <v>1</v>
      </c>
      <c r="S3" s="22">
        <v>1</v>
      </c>
      <c r="T3" s="14">
        <v>1</v>
      </c>
      <c r="U3" s="14">
        <v>1</v>
      </c>
      <c r="V3" s="30">
        <v>1</v>
      </c>
      <c r="W3" s="32">
        <v>1</v>
      </c>
      <c r="X3" s="30">
        <v>1</v>
      </c>
      <c r="Y3" s="30">
        <v>1</v>
      </c>
      <c r="Z3" s="32">
        <v>1</v>
      </c>
      <c r="AA3" s="32">
        <v>1</v>
      </c>
      <c r="AB3" s="30">
        <v>1</v>
      </c>
      <c r="AC3" s="32">
        <v>1</v>
      </c>
      <c r="AD3" s="32">
        <v>1</v>
      </c>
      <c r="AE3" s="32">
        <v>1</v>
      </c>
      <c r="AF3" s="32">
        <v>1</v>
      </c>
      <c r="AG3" s="32">
        <v>1</v>
      </c>
      <c r="AH3" s="32">
        <v>1</v>
      </c>
      <c r="AI3" s="32">
        <v>1</v>
      </c>
      <c r="AJ3" s="32">
        <v>1</v>
      </c>
      <c r="AK3" s="32">
        <v>1</v>
      </c>
      <c r="AL3" s="32">
        <v>1</v>
      </c>
      <c r="AM3" s="32">
        <v>1</v>
      </c>
      <c r="AN3" s="32">
        <v>1</v>
      </c>
      <c r="AO3" s="32">
        <v>1</v>
      </c>
      <c r="AP3" s="32">
        <v>1</v>
      </c>
      <c r="AQ3" s="32">
        <v>1</v>
      </c>
      <c r="AR3" s="30"/>
      <c r="AS3" s="5">
        <f>SUM(D3:AQ3)</f>
        <v>40</v>
      </c>
      <c r="AT3" s="28">
        <f>100*AS3/40</f>
        <v>100</v>
      </c>
    </row>
    <row r="4" spans="1:46" ht="15" customHeight="1" thickBot="1">
      <c r="A4" s="13">
        <f t="shared" si="0"/>
        <v>2</v>
      </c>
      <c r="B4" s="20">
        <f>_xlfn.IFERROR(RANK(AS4,$AS$3:$AS$28,0),"-")</f>
        <v>2</v>
      </c>
      <c r="C4" s="19" t="s">
        <v>28</v>
      </c>
      <c r="D4" s="15"/>
      <c r="E4" s="15">
        <v>1</v>
      </c>
      <c r="F4" s="16">
        <v>1</v>
      </c>
      <c r="G4" s="15"/>
      <c r="H4" s="15">
        <v>1</v>
      </c>
      <c r="I4" s="16">
        <v>1</v>
      </c>
      <c r="J4" s="15"/>
      <c r="K4" s="15">
        <v>1</v>
      </c>
      <c r="L4" s="15"/>
      <c r="M4" s="15">
        <v>1</v>
      </c>
      <c r="N4" s="15">
        <v>1</v>
      </c>
      <c r="O4" s="15">
        <v>1</v>
      </c>
      <c r="P4" s="16">
        <v>1</v>
      </c>
      <c r="Q4" s="15"/>
      <c r="R4" s="15">
        <v>1</v>
      </c>
      <c r="S4" s="16">
        <v>1</v>
      </c>
      <c r="T4" s="15"/>
      <c r="U4" s="15">
        <v>1</v>
      </c>
      <c r="V4" s="30">
        <v>1</v>
      </c>
      <c r="W4" s="32"/>
      <c r="X4" s="30">
        <v>1</v>
      </c>
      <c r="Y4" s="30">
        <v>1</v>
      </c>
      <c r="Z4" s="32"/>
      <c r="AA4" s="32">
        <v>1</v>
      </c>
      <c r="AB4" s="30">
        <v>1</v>
      </c>
      <c r="AC4" s="32">
        <v>1</v>
      </c>
      <c r="AD4" s="32">
        <v>1</v>
      </c>
      <c r="AE4" s="32"/>
      <c r="AF4" s="32">
        <v>1</v>
      </c>
      <c r="AG4" s="32"/>
      <c r="AH4" s="32">
        <v>1</v>
      </c>
      <c r="AI4" s="30"/>
      <c r="AJ4" s="32">
        <v>1</v>
      </c>
      <c r="AK4" s="32"/>
      <c r="AL4" s="32">
        <v>1</v>
      </c>
      <c r="AM4" s="32"/>
      <c r="AN4" s="32">
        <v>1</v>
      </c>
      <c r="AO4" s="32">
        <v>1</v>
      </c>
      <c r="AP4" s="32">
        <v>1</v>
      </c>
      <c r="AQ4" s="32">
        <v>1</v>
      </c>
      <c r="AR4" s="30"/>
      <c r="AS4" s="5">
        <f>SUM(D4:AQ4)</f>
        <v>27</v>
      </c>
      <c r="AT4" s="28">
        <f aca="true" t="shared" si="1" ref="AT4:AT28">100*AS4/39</f>
        <v>69.23076923076923</v>
      </c>
    </row>
    <row r="5" spans="1:46" ht="15" customHeight="1" thickBot="1">
      <c r="A5" s="13">
        <f t="shared" si="0"/>
        <v>3</v>
      </c>
      <c r="B5" s="20">
        <f>_xlfn.IFERROR(RANK(AS5,$AS$3:$AS$28,0),"-")</f>
        <v>3</v>
      </c>
      <c r="C5" s="1" t="s">
        <v>6</v>
      </c>
      <c r="D5" s="15">
        <v>1</v>
      </c>
      <c r="E5" s="15">
        <v>1</v>
      </c>
      <c r="F5" s="16">
        <v>1</v>
      </c>
      <c r="G5" s="15">
        <v>1</v>
      </c>
      <c r="H5" s="15"/>
      <c r="I5" s="16">
        <v>1</v>
      </c>
      <c r="J5" s="15">
        <v>1</v>
      </c>
      <c r="K5" s="15">
        <v>1</v>
      </c>
      <c r="L5" s="15"/>
      <c r="M5" s="15">
        <v>1</v>
      </c>
      <c r="N5" s="15"/>
      <c r="O5" s="15"/>
      <c r="P5" s="16">
        <v>1</v>
      </c>
      <c r="Q5" s="15"/>
      <c r="R5" s="15">
        <v>1</v>
      </c>
      <c r="S5" s="16"/>
      <c r="T5" s="15"/>
      <c r="U5" s="15">
        <v>1</v>
      </c>
      <c r="V5" s="30">
        <v>1</v>
      </c>
      <c r="W5" s="32"/>
      <c r="X5" s="30">
        <v>1</v>
      </c>
      <c r="Y5" s="30">
        <v>1</v>
      </c>
      <c r="Z5" s="32"/>
      <c r="AA5" s="32">
        <v>1</v>
      </c>
      <c r="AB5" s="30">
        <v>1</v>
      </c>
      <c r="AC5" s="32"/>
      <c r="AD5" s="32">
        <v>1</v>
      </c>
      <c r="AE5" s="32"/>
      <c r="AF5" s="32">
        <v>1</v>
      </c>
      <c r="AG5" s="32"/>
      <c r="AH5" s="32">
        <v>1</v>
      </c>
      <c r="AI5" s="30"/>
      <c r="AJ5" s="32"/>
      <c r="AK5" s="32"/>
      <c r="AL5" s="32">
        <v>1</v>
      </c>
      <c r="AM5" s="32"/>
      <c r="AN5" s="32">
        <v>1</v>
      </c>
      <c r="AO5" s="32">
        <v>1</v>
      </c>
      <c r="AP5" s="32"/>
      <c r="AQ5" s="32"/>
      <c r="AR5" s="30"/>
      <c r="AS5" s="5">
        <f aca="true" t="shared" si="2" ref="AS5:AS28">SUM(D5:AO5)</f>
        <v>22</v>
      </c>
      <c r="AT5" s="28">
        <f t="shared" si="1"/>
        <v>56.41025641025641</v>
      </c>
    </row>
    <row r="6" spans="1:46" ht="15" customHeight="1" thickBot="1">
      <c r="A6" s="13">
        <f t="shared" si="0"/>
        <v>4</v>
      </c>
      <c r="B6" s="20">
        <f>_xlfn.IFERROR(RANK(AS6,$AS$3:$AS$28,0),"-")</f>
        <v>4</v>
      </c>
      <c r="C6" s="1" t="s">
        <v>5</v>
      </c>
      <c r="D6" s="15">
        <v>1</v>
      </c>
      <c r="E6" s="15"/>
      <c r="F6" s="16"/>
      <c r="G6" s="15">
        <v>1</v>
      </c>
      <c r="H6" s="15"/>
      <c r="I6" s="16">
        <v>1</v>
      </c>
      <c r="J6" s="15">
        <v>1</v>
      </c>
      <c r="K6" s="15"/>
      <c r="L6" s="15">
        <v>1</v>
      </c>
      <c r="M6" s="15"/>
      <c r="N6" s="15">
        <v>1</v>
      </c>
      <c r="O6" s="15"/>
      <c r="P6" s="16">
        <v>1</v>
      </c>
      <c r="Q6" s="15">
        <v>1</v>
      </c>
      <c r="R6" s="15"/>
      <c r="S6" s="16">
        <v>1</v>
      </c>
      <c r="T6" s="15">
        <v>1</v>
      </c>
      <c r="U6" s="15"/>
      <c r="V6" s="30">
        <v>1</v>
      </c>
      <c r="W6" s="32">
        <v>1</v>
      </c>
      <c r="X6" s="30"/>
      <c r="Y6" s="30">
        <v>1</v>
      </c>
      <c r="Z6" s="32"/>
      <c r="AA6" s="32">
        <v>1</v>
      </c>
      <c r="AB6" s="30">
        <v>1</v>
      </c>
      <c r="AC6" s="32"/>
      <c r="AD6" s="32">
        <v>1</v>
      </c>
      <c r="AE6" s="32">
        <v>1</v>
      </c>
      <c r="AF6" s="32"/>
      <c r="AG6" s="32"/>
      <c r="AH6" s="32"/>
      <c r="AI6" s="30"/>
      <c r="AJ6" s="32">
        <v>1</v>
      </c>
      <c r="AK6" s="32"/>
      <c r="AL6" s="32">
        <v>1</v>
      </c>
      <c r="AM6" s="32"/>
      <c r="AN6" s="32">
        <v>1</v>
      </c>
      <c r="AO6" s="32">
        <v>1</v>
      </c>
      <c r="AP6" s="32"/>
      <c r="AQ6" s="32">
        <v>1</v>
      </c>
      <c r="AR6" s="30"/>
      <c r="AS6" s="5">
        <f t="shared" si="2"/>
        <v>21</v>
      </c>
      <c r="AT6" s="28">
        <f t="shared" si="1"/>
        <v>53.84615384615385</v>
      </c>
    </row>
    <row r="7" spans="1:46" ht="15" customHeight="1" thickBot="1">
      <c r="A7" s="13">
        <f t="shared" si="0"/>
        <v>5</v>
      </c>
      <c r="B7" s="20">
        <f>_xlfn.IFERROR(RANK(AS7,$AS$3:$AS$28,0),"-")</f>
        <v>5</v>
      </c>
      <c r="C7" s="18" t="s">
        <v>16</v>
      </c>
      <c r="D7" s="15"/>
      <c r="E7" s="15">
        <v>1</v>
      </c>
      <c r="F7" s="16">
        <v>1</v>
      </c>
      <c r="G7" s="15"/>
      <c r="H7" s="15">
        <v>1</v>
      </c>
      <c r="I7" s="16">
        <v>1</v>
      </c>
      <c r="J7" s="15">
        <v>1</v>
      </c>
      <c r="K7" s="15">
        <v>1</v>
      </c>
      <c r="L7" s="15"/>
      <c r="M7" s="15">
        <v>1</v>
      </c>
      <c r="N7" s="15"/>
      <c r="O7" s="15"/>
      <c r="P7" s="16"/>
      <c r="Q7" s="15">
        <v>1</v>
      </c>
      <c r="R7" s="15">
        <v>1</v>
      </c>
      <c r="S7" s="16">
        <v>1</v>
      </c>
      <c r="T7" s="15">
        <v>1</v>
      </c>
      <c r="U7" s="15">
        <v>1</v>
      </c>
      <c r="V7" s="30">
        <v>1</v>
      </c>
      <c r="W7" s="32"/>
      <c r="X7" s="30">
        <v>1</v>
      </c>
      <c r="Y7" s="30">
        <v>1</v>
      </c>
      <c r="Z7" s="32"/>
      <c r="AA7" s="32">
        <v>1</v>
      </c>
      <c r="AB7" s="30">
        <v>1</v>
      </c>
      <c r="AC7" s="32">
        <v>1</v>
      </c>
      <c r="AD7" s="32">
        <v>1</v>
      </c>
      <c r="AE7" s="32"/>
      <c r="AF7" s="32"/>
      <c r="AG7" s="32"/>
      <c r="AH7" s="32"/>
      <c r="AI7" s="30"/>
      <c r="AJ7" s="32"/>
      <c r="AK7" s="32"/>
      <c r="AL7" s="32"/>
      <c r="AM7" s="32"/>
      <c r="AN7" s="32"/>
      <c r="AO7" s="32"/>
      <c r="AP7" s="32"/>
      <c r="AQ7" s="32"/>
      <c r="AR7" s="30"/>
      <c r="AS7" s="5">
        <f t="shared" si="2"/>
        <v>19</v>
      </c>
      <c r="AT7" s="28">
        <f t="shared" si="1"/>
        <v>48.717948717948715</v>
      </c>
    </row>
    <row r="8" spans="1:46" ht="15" customHeight="1" thickBot="1">
      <c r="A8" s="13">
        <f t="shared" si="0"/>
        <v>6</v>
      </c>
      <c r="B8" s="20">
        <f>_xlfn.IFERROR(RANK(AS8,$AS$3:$AS$28,0),"-")</f>
        <v>6</v>
      </c>
      <c r="C8" s="17" t="s">
        <v>10</v>
      </c>
      <c r="D8" s="15">
        <v>1</v>
      </c>
      <c r="E8" s="15"/>
      <c r="F8" s="16">
        <v>1</v>
      </c>
      <c r="G8" s="15"/>
      <c r="H8" s="15">
        <v>1</v>
      </c>
      <c r="I8" s="16">
        <v>1</v>
      </c>
      <c r="J8" s="15"/>
      <c r="K8" s="15">
        <v>1</v>
      </c>
      <c r="L8" s="15">
        <v>1</v>
      </c>
      <c r="M8" s="15"/>
      <c r="N8" s="15"/>
      <c r="O8" s="15"/>
      <c r="P8" s="16"/>
      <c r="Q8" s="15"/>
      <c r="R8" s="15">
        <v>1</v>
      </c>
      <c r="S8" s="16">
        <v>1</v>
      </c>
      <c r="T8" s="15"/>
      <c r="U8" s="15">
        <v>1</v>
      </c>
      <c r="V8" s="30">
        <v>1</v>
      </c>
      <c r="W8" s="32"/>
      <c r="X8" s="30">
        <v>1</v>
      </c>
      <c r="Y8" s="30">
        <v>1</v>
      </c>
      <c r="Z8" s="32"/>
      <c r="AA8" s="32">
        <v>1</v>
      </c>
      <c r="AB8" s="30">
        <v>1</v>
      </c>
      <c r="AC8" s="32"/>
      <c r="AD8" s="32">
        <v>1</v>
      </c>
      <c r="AE8" s="32"/>
      <c r="AF8" s="32">
        <v>1</v>
      </c>
      <c r="AG8" s="32"/>
      <c r="AH8" s="32"/>
      <c r="AI8" s="30"/>
      <c r="AJ8" s="32">
        <v>1</v>
      </c>
      <c r="AK8" s="32"/>
      <c r="AL8" s="32"/>
      <c r="AM8" s="32"/>
      <c r="AN8" s="32"/>
      <c r="AO8" s="32"/>
      <c r="AP8" s="32"/>
      <c r="AQ8" s="32">
        <v>1</v>
      </c>
      <c r="AR8" s="30"/>
      <c r="AS8" s="5">
        <f t="shared" si="2"/>
        <v>17</v>
      </c>
      <c r="AT8" s="28">
        <f t="shared" si="1"/>
        <v>43.58974358974359</v>
      </c>
    </row>
    <row r="9" spans="1:46" ht="15" customHeight="1" thickBot="1">
      <c r="A9" s="13">
        <f t="shared" si="0"/>
        <v>7</v>
      </c>
      <c r="B9" s="20">
        <f>_xlfn.IFERROR(RANK(AS9,$AS$3:$AS$28,0),"-")</f>
        <v>6</v>
      </c>
      <c r="C9" s="1" t="s">
        <v>35</v>
      </c>
      <c r="D9" s="15"/>
      <c r="E9" s="15">
        <v>1</v>
      </c>
      <c r="F9" s="16">
        <v>1</v>
      </c>
      <c r="G9" s="15"/>
      <c r="H9" s="15">
        <v>1</v>
      </c>
      <c r="I9" s="16">
        <v>1</v>
      </c>
      <c r="J9" s="15"/>
      <c r="K9" s="15">
        <v>1</v>
      </c>
      <c r="L9" s="15"/>
      <c r="M9" s="15">
        <v>1</v>
      </c>
      <c r="N9" s="15"/>
      <c r="O9" s="15">
        <v>1</v>
      </c>
      <c r="P9" s="16">
        <v>1</v>
      </c>
      <c r="Q9" s="15">
        <v>1</v>
      </c>
      <c r="R9" s="16"/>
      <c r="S9" s="16">
        <v>1</v>
      </c>
      <c r="T9" s="16"/>
      <c r="U9" s="16">
        <v>1</v>
      </c>
      <c r="V9" s="30">
        <v>1</v>
      </c>
      <c r="W9" s="32"/>
      <c r="X9" s="30"/>
      <c r="Y9" s="30"/>
      <c r="Z9" s="32"/>
      <c r="AA9" s="32"/>
      <c r="AB9" s="30"/>
      <c r="AC9" s="32"/>
      <c r="AD9" s="32"/>
      <c r="AE9" s="32"/>
      <c r="AF9" s="32">
        <v>1</v>
      </c>
      <c r="AG9" s="32"/>
      <c r="AH9" s="32">
        <v>1</v>
      </c>
      <c r="AI9" s="30"/>
      <c r="AJ9" s="32">
        <v>1</v>
      </c>
      <c r="AK9" s="32"/>
      <c r="AL9" s="32"/>
      <c r="AM9" s="32"/>
      <c r="AN9" s="32">
        <v>1</v>
      </c>
      <c r="AO9" s="32">
        <v>1</v>
      </c>
      <c r="AP9" s="32"/>
      <c r="AQ9" s="32"/>
      <c r="AR9" s="30"/>
      <c r="AS9" s="5">
        <f t="shared" si="2"/>
        <v>17</v>
      </c>
      <c r="AT9" s="28">
        <f t="shared" si="1"/>
        <v>43.58974358974359</v>
      </c>
    </row>
    <row r="10" spans="1:46" ht="15" customHeight="1" thickBot="1">
      <c r="A10" s="13">
        <f t="shared" si="0"/>
        <v>8</v>
      </c>
      <c r="B10" s="20">
        <f>_xlfn.IFERROR(RANK(AS10,$AS$3:$AS$28,0),"-")</f>
        <v>8</v>
      </c>
      <c r="C10" s="39" t="s">
        <v>13</v>
      </c>
      <c r="D10" s="15"/>
      <c r="E10" s="15"/>
      <c r="F10" s="16">
        <v>1</v>
      </c>
      <c r="G10" s="15"/>
      <c r="H10" s="15">
        <v>1</v>
      </c>
      <c r="I10" s="16">
        <v>1</v>
      </c>
      <c r="J10" s="15"/>
      <c r="K10" s="15"/>
      <c r="L10" s="15"/>
      <c r="M10" s="15">
        <v>1</v>
      </c>
      <c r="N10" s="15"/>
      <c r="O10" s="15"/>
      <c r="P10" s="16">
        <v>1</v>
      </c>
      <c r="Q10" s="15">
        <v>1</v>
      </c>
      <c r="R10" s="15">
        <v>1</v>
      </c>
      <c r="S10" s="16"/>
      <c r="T10" s="15"/>
      <c r="U10" s="15"/>
      <c r="V10" s="30"/>
      <c r="W10" s="32"/>
      <c r="X10" s="30"/>
      <c r="Y10" s="30"/>
      <c r="Z10" s="32"/>
      <c r="AA10" s="32"/>
      <c r="AB10" s="30">
        <v>1</v>
      </c>
      <c r="AC10" s="32">
        <v>1</v>
      </c>
      <c r="AD10" s="32"/>
      <c r="AE10" s="32">
        <v>1</v>
      </c>
      <c r="AF10" s="32"/>
      <c r="AG10" s="32"/>
      <c r="AH10" s="32"/>
      <c r="AI10" s="30">
        <v>1</v>
      </c>
      <c r="AJ10" s="32">
        <v>1</v>
      </c>
      <c r="AK10" s="32"/>
      <c r="AL10" s="32"/>
      <c r="AM10" s="32"/>
      <c r="AN10" s="32">
        <v>1</v>
      </c>
      <c r="AO10" s="32">
        <v>1</v>
      </c>
      <c r="AP10" s="32"/>
      <c r="AQ10" s="32">
        <v>1</v>
      </c>
      <c r="AR10" s="30"/>
      <c r="AS10" s="5">
        <f t="shared" si="2"/>
        <v>14</v>
      </c>
      <c r="AT10" s="28">
        <f t="shared" si="1"/>
        <v>35.8974358974359</v>
      </c>
    </row>
    <row r="11" spans="1:46" ht="15" customHeight="1" thickBot="1">
      <c r="A11" s="13">
        <f t="shared" si="0"/>
        <v>9</v>
      </c>
      <c r="B11" s="20">
        <f>_xlfn.IFERROR(RANK(AS11,$AS$3:$AS$28,0),"-")</f>
        <v>9</v>
      </c>
      <c r="C11" s="1" t="s">
        <v>4</v>
      </c>
      <c r="D11" s="15"/>
      <c r="E11" s="15"/>
      <c r="F11" s="16"/>
      <c r="G11" s="15">
        <v>1</v>
      </c>
      <c r="H11" s="15"/>
      <c r="I11" s="16">
        <v>1</v>
      </c>
      <c r="J11" s="15"/>
      <c r="K11" s="15"/>
      <c r="L11" s="15"/>
      <c r="M11" s="15"/>
      <c r="N11" s="15"/>
      <c r="O11" s="15">
        <v>1</v>
      </c>
      <c r="P11" s="16">
        <v>1</v>
      </c>
      <c r="Q11" s="15"/>
      <c r="R11" s="15"/>
      <c r="S11" s="16"/>
      <c r="T11" s="15"/>
      <c r="U11" s="15"/>
      <c r="V11" s="30">
        <v>1</v>
      </c>
      <c r="W11" s="32"/>
      <c r="X11" s="30">
        <v>1</v>
      </c>
      <c r="Y11" s="30">
        <v>1</v>
      </c>
      <c r="Z11" s="32"/>
      <c r="AA11" s="32"/>
      <c r="AB11" s="30">
        <v>1</v>
      </c>
      <c r="AC11" s="32"/>
      <c r="AD11" s="32">
        <v>1</v>
      </c>
      <c r="AE11" s="32"/>
      <c r="AF11" s="32"/>
      <c r="AG11" s="32">
        <v>1</v>
      </c>
      <c r="AH11" s="32">
        <v>1</v>
      </c>
      <c r="AI11" s="30"/>
      <c r="AJ11" s="32"/>
      <c r="AK11" s="32"/>
      <c r="AL11" s="32"/>
      <c r="AM11" s="32"/>
      <c r="AN11" s="32"/>
      <c r="AO11" s="32">
        <v>1</v>
      </c>
      <c r="AP11" s="32"/>
      <c r="AQ11" s="32">
        <v>1</v>
      </c>
      <c r="AR11" s="30"/>
      <c r="AS11" s="5">
        <f t="shared" si="2"/>
        <v>12</v>
      </c>
      <c r="AT11" s="28">
        <f t="shared" si="1"/>
        <v>30.76923076923077</v>
      </c>
    </row>
    <row r="12" spans="1:46" ht="15" customHeight="1" thickBot="1">
      <c r="A12" s="13">
        <f t="shared" si="0"/>
        <v>10</v>
      </c>
      <c r="B12" s="20">
        <f>_xlfn.IFERROR(RANK(AS12,$AS$3:$AS$28,0),"-")</f>
        <v>9</v>
      </c>
      <c r="C12" s="19" t="s">
        <v>18</v>
      </c>
      <c r="D12" s="15"/>
      <c r="E12" s="15"/>
      <c r="F12" s="16"/>
      <c r="G12" s="15"/>
      <c r="H12" s="15"/>
      <c r="I12" s="16"/>
      <c r="J12" s="15"/>
      <c r="K12" s="15"/>
      <c r="L12" s="15"/>
      <c r="M12" s="15"/>
      <c r="N12" s="15"/>
      <c r="O12" s="15"/>
      <c r="P12" s="16"/>
      <c r="Q12" s="15"/>
      <c r="R12" s="15">
        <v>1</v>
      </c>
      <c r="S12" s="16">
        <v>1</v>
      </c>
      <c r="T12" s="15">
        <v>1</v>
      </c>
      <c r="U12" s="15">
        <v>1</v>
      </c>
      <c r="V12" s="30">
        <v>1</v>
      </c>
      <c r="W12" s="32">
        <v>1</v>
      </c>
      <c r="X12" s="30"/>
      <c r="Y12" s="30"/>
      <c r="Z12" s="32"/>
      <c r="AA12" s="32"/>
      <c r="AB12" s="30"/>
      <c r="AC12" s="32">
        <v>1</v>
      </c>
      <c r="AD12" s="32"/>
      <c r="AE12" s="32"/>
      <c r="AF12" s="32"/>
      <c r="AG12" s="32"/>
      <c r="AH12" s="32"/>
      <c r="AI12" s="30"/>
      <c r="AJ12" s="32">
        <v>1</v>
      </c>
      <c r="AK12" s="32">
        <v>1</v>
      </c>
      <c r="AL12" s="32">
        <v>1</v>
      </c>
      <c r="AM12" s="32">
        <v>1</v>
      </c>
      <c r="AN12" s="32"/>
      <c r="AO12" s="32">
        <v>1</v>
      </c>
      <c r="AP12" s="32"/>
      <c r="AQ12" s="32"/>
      <c r="AR12" s="30"/>
      <c r="AS12" s="5">
        <f t="shared" si="2"/>
        <v>12</v>
      </c>
      <c r="AT12" s="28">
        <f t="shared" si="1"/>
        <v>30.76923076923077</v>
      </c>
    </row>
    <row r="13" spans="1:46" ht="15" customHeight="1" thickBot="1">
      <c r="A13" s="13">
        <f t="shared" si="0"/>
        <v>11</v>
      </c>
      <c r="B13" s="20">
        <f>_xlfn.IFERROR(RANK(AS13,$AS$3:$AS$28,0),"-")</f>
        <v>11</v>
      </c>
      <c r="C13" s="19" t="s">
        <v>17</v>
      </c>
      <c r="D13" s="15"/>
      <c r="E13" s="15"/>
      <c r="F13" s="16">
        <v>1</v>
      </c>
      <c r="G13" s="15"/>
      <c r="H13" s="15"/>
      <c r="I13" s="16"/>
      <c r="J13" s="15"/>
      <c r="K13" s="15"/>
      <c r="L13" s="15"/>
      <c r="M13" s="15"/>
      <c r="N13" s="15"/>
      <c r="O13" s="15"/>
      <c r="P13" s="16">
        <v>1</v>
      </c>
      <c r="Q13" s="15"/>
      <c r="R13" s="15">
        <v>1</v>
      </c>
      <c r="S13" s="16">
        <v>1</v>
      </c>
      <c r="T13" s="15">
        <v>1</v>
      </c>
      <c r="U13" s="15"/>
      <c r="V13" s="30">
        <v>1</v>
      </c>
      <c r="W13" s="32"/>
      <c r="X13" s="30">
        <v>1</v>
      </c>
      <c r="Y13" s="30">
        <v>1</v>
      </c>
      <c r="Z13" s="32"/>
      <c r="AA13" s="32">
        <v>1</v>
      </c>
      <c r="AB13" s="30">
        <v>1</v>
      </c>
      <c r="AC13" s="32">
        <v>1</v>
      </c>
      <c r="AD13" s="32"/>
      <c r="AE13" s="32"/>
      <c r="AF13" s="32"/>
      <c r="AG13" s="32"/>
      <c r="AH13" s="32"/>
      <c r="AI13" s="30"/>
      <c r="AJ13" s="32"/>
      <c r="AK13" s="32"/>
      <c r="AL13" s="32"/>
      <c r="AM13" s="32"/>
      <c r="AN13" s="32"/>
      <c r="AO13" s="32"/>
      <c r="AP13" s="32"/>
      <c r="AQ13" s="32"/>
      <c r="AR13" s="30"/>
      <c r="AS13" s="5">
        <f t="shared" si="2"/>
        <v>11</v>
      </c>
      <c r="AT13" s="28">
        <f t="shared" si="1"/>
        <v>28.205128205128204</v>
      </c>
    </row>
    <row r="14" spans="1:46" ht="15" customHeight="1" thickBot="1">
      <c r="A14" s="13">
        <f t="shared" si="0"/>
        <v>12</v>
      </c>
      <c r="B14" s="20">
        <f>_xlfn.IFERROR(RANK(AS14,$AS$3:$AS$28,0),"-")</f>
        <v>11</v>
      </c>
      <c r="C14" s="17" t="s">
        <v>12</v>
      </c>
      <c r="D14" s="15"/>
      <c r="E14" s="15"/>
      <c r="F14" s="16"/>
      <c r="G14" s="15"/>
      <c r="H14" s="15"/>
      <c r="I14" s="16"/>
      <c r="J14" s="15"/>
      <c r="K14" s="15"/>
      <c r="L14" s="15"/>
      <c r="M14" s="15"/>
      <c r="N14" s="15">
        <v>1</v>
      </c>
      <c r="O14" s="15"/>
      <c r="P14" s="16">
        <v>1</v>
      </c>
      <c r="Q14" s="15"/>
      <c r="R14" s="15"/>
      <c r="S14" s="16">
        <v>1</v>
      </c>
      <c r="T14" s="15"/>
      <c r="U14" s="15">
        <v>1</v>
      </c>
      <c r="V14" s="30">
        <v>1</v>
      </c>
      <c r="W14" s="32">
        <v>1</v>
      </c>
      <c r="X14" s="30">
        <v>1</v>
      </c>
      <c r="Y14" s="30">
        <v>1</v>
      </c>
      <c r="Z14" s="32"/>
      <c r="AA14" s="32"/>
      <c r="AB14" s="30">
        <v>1</v>
      </c>
      <c r="AC14" s="32"/>
      <c r="AD14" s="32">
        <v>1</v>
      </c>
      <c r="AE14" s="32"/>
      <c r="AF14" s="32"/>
      <c r="AG14" s="32"/>
      <c r="AH14" s="32"/>
      <c r="AI14" s="30"/>
      <c r="AJ14" s="32"/>
      <c r="AK14" s="32"/>
      <c r="AL14" s="32"/>
      <c r="AM14" s="32"/>
      <c r="AN14" s="32">
        <v>1</v>
      </c>
      <c r="AO14" s="32"/>
      <c r="AP14" s="32"/>
      <c r="AQ14" s="32"/>
      <c r="AR14" s="30"/>
      <c r="AS14" s="5">
        <f t="shared" si="2"/>
        <v>11</v>
      </c>
      <c r="AT14" s="28">
        <f t="shared" si="1"/>
        <v>28.205128205128204</v>
      </c>
    </row>
    <row r="15" spans="1:46" ht="15" customHeight="1" thickBot="1">
      <c r="A15" s="13">
        <f t="shared" si="0"/>
        <v>13</v>
      </c>
      <c r="B15" s="20">
        <f>_xlfn.IFERROR(RANK(AS15,$AS$3:$AS$28,0),"-")</f>
        <v>13</v>
      </c>
      <c r="C15" s="1" t="s">
        <v>8</v>
      </c>
      <c r="D15" s="25"/>
      <c r="E15" s="25">
        <v>1</v>
      </c>
      <c r="F15" s="21">
        <v>1</v>
      </c>
      <c r="G15" s="25"/>
      <c r="H15" s="25">
        <v>1</v>
      </c>
      <c r="I15" s="21">
        <v>1</v>
      </c>
      <c r="J15" s="25">
        <v>1</v>
      </c>
      <c r="K15" s="25"/>
      <c r="L15" s="25"/>
      <c r="M15" s="25"/>
      <c r="N15" s="25"/>
      <c r="O15" s="25"/>
      <c r="P15" s="21"/>
      <c r="Q15" s="25"/>
      <c r="R15" s="25"/>
      <c r="S15" s="21">
        <v>1</v>
      </c>
      <c r="T15" s="25"/>
      <c r="U15" s="25"/>
      <c r="V15" s="31">
        <v>1</v>
      </c>
      <c r="W15" s="33"/>
      <c r="X15" s="31"/>
      <c r="Y15" s="31">
        <v>1</v>
      </c>
      <c r="Z15" s="33">
        <v>1</v>
      </c>
      <c r="AA15" s="33"/>
      <c r="AB15" s="31">
        <v>1</v>
      </c>
      <c r="AC15" s="33"/>
      <c r="AD15" s="33"/>
      <c r="AE15" s="33"/>
      <c r="AF15" s="33"/>
      <c r="AG15" s="33"/>
      <c r="AH15" s="33"/>
      <c r="AI15" s="31"/>
      <c r="AJ15" s="33"/>
      <c r="AK15" s="33"/>
      <c r="AL15" s="33"/>
      <c r="AM15" s="33"/>
      <c r="AN15" s="33"/>
      <c r="AO15" s="33"/>
      <c r="AP15" s="33"/>
      <c r="AQ15" s="33"/>
      <c r="AR15" s="31"/>
      <c r="AS15" s="5">
        <f t="shared" si="2"/>
        <v>10</v>
      </c>
      <c r="AT15" s="28">
        <f t="shared" si="1"/>
        <v>25.641025641025642</v>
      </c>
    </row>
    <row r="16" spans="1:46" ht="15" customHeight="1" thickBot="1">
      <c r="A16" s="24">
        <f t="shared" si="0"/>
        <v>14</v>
      </c>
      <c r="B16" s="27">
        <f>_xlfn.IFERROR(RANK(AS16,$AS$3:$AS$28,0),"-")</f>
        <v>14</v>
      </c>
      <c r="C16" s="38" t="s">
        <v>11</v>
      </c>
      <c r="D16" s="15">
        <v>1</v>
      </c>
      <c r="E16" s="15">
        <v>1</v>
      </c>
      <c r="F16" s="16"/>
      <c r="G16" s="15">
        <v>1</v>
      </c>
      <c r="H16" s="15">
        <v>1</v>
      </c>
      <c r="I16" s="16"/>
      <c r="J16" s="15"/>
      <c r="K16" s="15"/>
      <c r="L16" s="15"/>
      <c r="M16" s="15"/>
      <c r="N16" s="15"/>
      <c r="O16" s="15"/>
      <c r="P16" s="16"/>
      <c r="Q16" s="15"/>
      <c r="R16" s="15">
        <v>1</v>
      </c>
      <c r="S16" s="16">
        <v>1</v>
      </c>
      <c r="T16" s="15"/>
      <c r="U16" s="15">
        <v>1</v>
      </c>
      <c r="V16" s="30">
        <v>1</v>
      </c>
      <c r="W16" s="32"/>
      <c r="X16" s="30"/>
      <c r="Y16" s="30"/>
      <c r="Z16" s="32"/>
      <c r="AA16" s="32"/>
      <c r="AB16" s="30"/>
      <c r="AC16" s="32"/>
      <c r="AD16" s="32"/>
      <c r="AE16" s="32"/>
      <c r="AF16" s="32"/>
      <c r="AG16" s="32"/>
      <c r="AH16" s="32"/>
      <c r="AI16" s="30"/>
      <c r="AJ16" s="32"/>
      <c r="AK16" s="32"/>
      <c r="AL16" s="32"/>
      <c r="AM16" s="32"/>
      <c r="AN16" s="32"/>
      <c r="AO16" s="32"/>
      <c r="AP16" s="32"/>
      <c r="AQ16" s="32"/>
      <c r="AR16" s="30"/>
      <c r="AS16" s="5">
        <f t="shared" si="2"/>
        <v>8</v>
      </c>
      <c r="AT16" s="28">
        <f t="shared" si="1"/>
        <v>20.512820512820515</v>
      </c>
    </row>
    <row r="17" spans="1:46" ht="15" customHeight="1" thickBot="1">
      <c r="A17" s="13">
        <f t="shared" si="0"/>
        <v>15</v>
      </c>
      <c r="B17" s="20">
        <f>_xlfn.IFERROR(RANK(AS17,$AS$3:$AS$28,0),"-")</f>
        <v>15</v>
      </c>
      <c r="C17" s="1" t="s">
        <v>30</v>
      </c>
      <c r="D17" s="15"/>
      <c r="E17" s="15">
        <v>1</v>
      </c>
      <c r="F17" s="16">
        <v>1</v>
      </c>
      <c r="G17" s="15"/>
      <c r="H17" s="15"/>
      <c r="I17" s="16">
        <v>1</v>
      </c>
      <c r="J17" s="15"/>
      <c r="K17" s="15"/>
      <c r="L17" s="15"/>
      <c r="M17" s="15"/>
      <c r="N17" s="15"/>
      <c r="O17" s="15"/>
      <c r="P17" s="16">
        <v>1</v>
      </c>
      <c r="Q17" s="15"/>
      <c r="R17" s="15"/>
      <c r="S17" s="16">
        <v>1</v>
      </c>
      <c r="T17" s="15"/>
      <c r="U17" s="15"/>
      <c r="V17" s="30"/>
      <c r="W17" s="32"/>
      <c r="X17" s="30"/>
      <c r="Y17" s="30"/>
      <c r="Z17" s="32"/>
      <c r="AA17" s="32"/>
      <c r="AB17" s="30"/>
      <c r="AC17" s="32"/>
      <c r="AD17" s="32"/>
      <c r="AE17" s="32"/>
      <c r="AF17" s="32">
        <v>1</v>
      </c>
      <c r="AG17" s="32"/>
      <c r="AH17" s="32"/>
      <c r="AI17" s="30"/>
      <c r="AJ17" s="32"/>
      <c r="AK17" s="32"/>
      <c r="AL17" s="32"/>
      <c r="AM17" s="32"/>
      <c r="AN17" s="32"/>
      <c r="AO17" s="32"/>
      <c r="AP17" s="32"/>
      <c r="AQ17" s="32"/>
      <c r="AR17" s="30"/>
      <c r="AS17" s="5">
        <f t="shared" si="2"/>
        <v>6</v>
      </c>
      <c r="AT17" s="28">
        <f t="shared" si="1"/>
        <v>15.384615384615385</v>
      </c>
    </row>
    <row r="18" spans="1:46" ht="15" customHeight="1" thickBot="1">
      <c r="A18" s="13">
        <f t="shared" si="0"/>
        <v>16</v>
      </c>
      <c r="B18" s="20">
        <f>_xlfn.IFERROR(RANK(AS18,$AS$3:$AS$28,0),"-")</f>
        <v>15</v>
      </c>
      <c r="C18" s="1" t="s">
        <v>19</v>
      </c>
      <c r="D18" s="15"/>
      <c r="E18" s="15"/>
      <c r="F18" s="16"/>
      <c r="G18" s="15"/>
      <c r="H18" s="15"/>
      <c r="I18" s="16">
        <v>1</v>
      </c>
      <c r="J18" s="15"/>
      <c r="K18" s="15"/>
      <c r="L18" s="15"/>
      <c r="M18" s="15"/>
      <c r="N18" s="15"/>
      <c r="O18" s="15"/>
      <c r="P18" s="16">
        <v>1</v>
      </c>
      <c r="Q18" s="15"/>
      <c r="R18" s="16"/>
      <c r="S18" s="16">
        <v>1</v>
      </c>
      <c r="T18" s="16"/>
      <c r="U18" s="16"/>
      <c r="V18" s="30"/>
      <c r="W18" s="32"/>
      <c r="X18" s="30">
        <v>1</v>
      </c>
      <c r="Y18" s="30">
        <v>1</v>
      </c>
      <c r="Z18" s="32"/>
      <c r="AA18" s="32"/>
      <c r="AB18" s="30">
        <v>1</v>
      </c>
      <c r="AC18" s="32"/>
      <c r="AD18" s="32"/>
      <c r="AE18" s="32"/>
      <c r="AF18" s="32"/>
      <c r="AG18" s="32"/>
      <c r="AH18" s="32"/>
      <c r="AI18" s="30"/>
      <c r="AJ18" s="32"/>
      <c r="AK18" s="32"/>
      <c r="AL18" s="32"/>
      <c r="AM18" s="32"/>
      <c r="AN18" s="32"/>
      <c r="AO18" s="32"/>
      <c r="AP18" s="32"/>
      <c r="AQ18" s="32"/>
      <c r="AR18" s="30"/>
      <c r="AS18" s="5">
        <f t="shared" si="2"/>
        <v>6</v>
      </c>
      <c r="AT18" s="28">
        <f t="shared" si="1"/>
        <v>15.384615384615385</v>
      </c>
    </row>
    <row r="19" spans="1:46" s="3" customFormat="1" ht="15" customHeight="1" thickBot="1">
      <c r="A19" s="13">
        <f t="shared" si="0"/>
        <v>17</v>
      </c>
      <c r="B19" s="20">
        <f>_xlfn.IFERROR(RANK(AS19,$AS$3:$AS$28,0),"-")</f>
        <v>17</v>
      </c>
      <c r="C19" s="1" t="s">
        <v>24</v>
      </c>
      <c r="D19" s="15"/>
      <c r="E19" s="15"/>
      <c r="F19" s="16"/>
      <c r="G19" s="15"/>
      <c r="H19" s="15"/>
      <c r="I19" s="16"/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6"/>
      <c r="Q19" s="15"/>
      <c r="R19" s="15"/>
      <c r="S19" s="16"/>
      <c r="T19" s="15"/>
      <c r="U19" s="15"/>
      <c r="V19" s="30"/>
      <c r="W19" s="32"/>
      <c r="X19" s="30"/>
      <c r="Y19" s="30"/>
      <c r="Z19" s="32"/>
      <c r="AA19" s="32"/>
      <c r="AB19" s="30"/>
      <c r="AC19" s="32"/>
      <c r="AD19" s="32"/>
      <c r="AE19" s="32"/>
      <c r="AF19" s="32"/>
      <c r="AG19" s="32"/>
      <c r="AH19" s="32"/>
      <c r="AI19" s="30"/>
      <c r="AJ19" s="32"/>
      <c r="AK19" s="32"/>
      <c r="AL19" s="32"/>
      <c r="AM19" s="32"/>
      <c r="AN19" s="32"/>
      <c r="AO19" s="32"/>
      <c r="AP19" s="32"/>
      <c r="AQ19" s="32"/>
      <c r="AR19" s="30"/>
      <c r="AS19" s="5">
        <f t="shared" si="2"/>
        <v>4</v>
      </c>
      <c r="AT19" s="28">
        <f t="shared" si="1"/>
        <v>10.256410256410257</v>
      </c>
    </row>
    <row r="20" spans="1:46" ht="15" customHeight="1" thickBot="1">
      <c r="A20" s="13">
        <f t="shared" si="0"/>
        <v>18</v>
      </c>
      <c r="B20" s="20">
        <f>_xlfn.IFERROR(RANK(AS20,$AS$3:$AS$28,0),"-")</f>
        <v>17</v>
      </c>
      <c r="C20" s="1" t="s">
        <v>31</v>
      </c>
      <c r="D20" s="15"/>
      <c r="E20" s="15"/>
      <c r="F20" s="16">
        <v>1</v>
      </c>
      <c r="G20" s="15"/>
      <c r="H20" s="15"/>
      <c r="I20" s="16"/>
      <c r="J20" s="15"/>
      <c r="K20" s="15"/>
      <c r="L20" s="15"/>
      <c r="M20" s="15"/>
      <c r="N20" s="15"/>
      <c r="O20" s="15"/>
      <c r="P20" s="16"/>
      <c r="Q20" s="15"/>
      <c r="R20" s="15"/>
      <c r="S20" s="16">
        <v>1</v>
      </c>
      <c r="T20" s="15"/>
      <c r="U20" s="15"/>
      <c r="V20" s="30">
        <v>1</v>
      </c>
      <c r="W20" s="32"/>
      <c r="X20" s="30">
        <v>1</v>
      </c>
      <c r="Y20" s="30"/>
      <c r="Z20" s="32"/>
      <c r="AA20" s="32"/>
      <c r="AB20" s="30"/>
      <c r="AC20" s="32"/>
      <c r="AD20" s="32"/>
      <c r="AE20" s="32"/>
      <c r="AF20" s="32"/>
      <c r="AG20" s="32"/>
      <c r="AH20" s="32"/>
      <c r="AI20" s="30"/>
      <c r="AJ20" s="32"/>
      <c r="AK20" s="32"/>
      <c r="AL20" s="32"/>
      <c r="AM20" s="32"/>
      <c r="AN20" s="32"/>
      <c r="AO20" s="32"/>
      <c r="AP20" s="32"/>
      <c r="AQ20" s="32"/>
      <c r="AR20" s="30"/>
      <c r="AS20" s="5">
        <f t="shared" si="2"/>
        <v>4</v>
      </c>
      <c r="AT20" s="28">
        <f t="shared" si="1"/>
        <v>10.256410256410257</v>
      </c>
    </row>
    <row r="21" spans="1:46" ht="15" customHeight="1" thickBot="1">
      <c r="A21" s="13">
        <f t="shared" si="0"/>
        <v>19</v>
      </c>
      <c r="B21" s="20">
        <f>_xlfn.IFERROR(RANK(AS21,$AS$3:$AS$28,0),"-")</f>
        <v>19</v>
      </c>
      <c r="C21" s="19" t="s">
        <v>15</v>
      </c>
      <c r="D21" s="15"/>
      <c r="E21" s="15"/>
      <c r="F21" s="16">
        <v>1</v>
      </c>
      <c r="G21" s="15"/>
      <c r="H21" s="15"/>
      <c r="I21" s="16"/>
      <c r="J21" s="15"/>
      <c r="K21" s="15"/>
      <c r="L21" s="15"/>
      <c r="M21" s="15"/>
      <c r="N21" s="15"/>
      <c r="O21" s="15"/>
      <c r="P21" s="16"/>
      <c r="Q21" s="15"/>
      <c r="R21" s="15"/>
      <c r="S21" s="16"/>
      <c r="T21" s="15"/>
      <c r="U21" s="15"/>
      <c r="V21" s="30">
        <v>1</v>
      </c>
      <c r="W21" s="32"/>
      <c r="X21" s="30"/>
      <c r="Y21" s="30"/>
      <c r="Z21" s="32"/>
      <c r="AA21" s="32"/>
      <c r="AB21" s="30">
        <v>1</v>
      </c>
      <c r="AC21" s="32"/>
      <c r="AD21" s="32"/>
      <c r="AE21" s="32"/>
      <c r="AF21" s="32"/>
      <c r="AG21" s="32"/>
      <c r="AH21" s="32"/>
      <c r="AI21" s="30"/>
      <c r="AJ21" s="32"/>
      <c r="AK21" s="32"/>
      <c r="AL21" s="32"/>
      <c r="AM21" s="32"/>
      <c r="AN21" s="32"/>
      <c r="AO21" s="32"/>
      <c r="AP21" s="32"/>
      <c r="AQ21" s="32"/>
      <c r="AR21" s="30"/>
      <c r="AS21" s="5">
        <f t="shared" si="2"/>
        <v>3</v>
      </c>
      <c r="AT21" s="28">
        <f t="shared" si="1"/>
        <v>7.6923076923076925</v>
      </c>
    </row>
    <row r="22" spans="1:46" s="11" customFormat="1" ht="15" customHeight="1" thickBot="1">
      <c r="A22" s="24">
        <f t="shared" si="0"/>
        <v>20</v>
      </c>
      <c r="B22" s="27">
        <f>_xlfn.IFERROR(RANK(AS22,$AS$3:$AS$28,0),"-")</f>
        <v>20</v>
      </c>
      <c r="C22" s="23" t="s">
        <v>53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0"/>
      <c r="W22" s="30">
        <v>1</v>
      </c>
      <c r="X22" s="30">
        <v>1</v>
      </c>
      <c r="Y22" s="30"/>
      <c r="Z22" s="30"/>
      <c r="AA22" s="30"/>
      <c r="AB22" s="30"/>
      <c r="AC22" s="32"/>
      <c r="AD22" s="32"/>
      <c r="AE22" s="32"/>
      <c r="AF22" s="32"/>
      <c r="AG22" s="32"/>
      <c r="AH22" s="32"/>
      <c r="AI22" s="30"/>
      <c r="AJ22" s="32"/>
      <c r="AK22" s="32"/>
      <c r="AL22" s="32"/>
      <c r="AM22" s="32"/>
      <c r="AN22" s="32"/>
      <c r="AO22" s="32"/>
      <c r="AP22" s="32"/>
      <c r="AQ22" s="32"/>
      <c r="AR22" s="30"/>
      <c r="AS22" s="5">
        <f t="shared" si="2"/>
        <v>2</v>
      </c>
      <c r="AT22" s="28">
        <f t="shared" si="1"/>
        <v>5.128205128205129</v>
      </c>
    </row>
    <row r="23" spans="1:46" s="11" customFormat="1" ht="15" customHeight="1" thickBot="1">
      <c r="A23" s="13">
        <f t="shared" si="0"/>
        <v>21</v>
      </c>
      <c r="B23" s="20">
        <f>_xlfn.IFERROR(RANK(AS23,$AS$3:$AS$28,0),"-")</f>
        <v>20</v>
      </c>
      <c r="C23" s="1" t="s">
        <v>55</v>
      </c>
      <c r="D23" s="15"/>
      <c r="E23" s="15"/>
      <c r="F23" s="16"/>
      <c r="G23" s="15"/>
      <c r="H23" s="15"/>
      <c r="I23" s="16"/>
      <c r="J23" s="15"/>
      <c r="K23" s="15"/>
      <c r="L23" s="15"/>
      <c r="M23" s="15"/>
      <c r="N23" s="15"/>
      <c r="O23" s="15"/>
      <c r="P23" s="16"/>
      <c r="Q23" s="15"/>
      <c r="R23" s="15"/>
      <c r="S23" s="16"/>
      <c r="T23" s="15"/>
      <c r="U23" s="15"/>
      <c r="V23" s="30"/>
      <c r="W23" s="32"/>
      <c r="X23" s="30">
        <v>1</v>
      </c>
      <c r="Y23" s="30"/>
      <c r="Z23" s="32"/>
      <c r="AA23" s="32"/>
      <c r="AB23" s="30">
        <v>1</v>
      </c>
      <c r="AC23" s="32"/>
      <c r="AD23" s="32"/>
      <c r="AE23" s="32"/>
      <c r="AF23" s="32"/>
      <c r="AG23" s="32"/>
      <c r="AH23" s="32"/>
      <c r="AI23" s="30"/>
      <c r="AJ23" s="32"/>
      <c r="AK23" s="32"/>
      <c r="AL23" s="32"/>
      <c r="AM23" s="32"/>
      <c r="AN23" s="32"/>
      <c r="AO23" s="32"/>
      <c r="AP23" s="32"/>
      <c r="AQ23" s="32"/>
      <c r="AR23" s="30"/>
      <c r="AS23" s="5">
        <f t="shared" si="2"/>
        <v>2</v>
      </c>
      <c r="AT23" s="28">
        <f t="shared" si="1"/>
        <v>5.128205128205129</v>
      </c>
    </row>
    <row r="24" spans="1:46" s="3" customFormat="1" ht="15" customHeight="1" thickBot="1">
      <c r="A24" s="13">
        <f t="shared" si="0"/>
        <v>22</v>
      </c>
      <c r="B24" s="20">
        <f>_xlfn.IFERROR(RANK(AS24,$AS$3:$AS$28,0),"-")</f>
        <v>20</v>
      </c>
      <c r="C24" s="1" t="s">
        <v>64</v>
      </c>
      <c r="D24" s="15"/>
      <c r="E24" s="15"/>
      <c r="F24" s="16"/>
      <c r="G24" s="15"/>
      <c r="H24" s="15"/>
      <c r="I24" s="16"/>
      <c r="J24" s="15"/>
      <c r="K24" s="15"/>
      <c r="L24" s="15"/>
      <c r="M24" s="15"/>
      <c r="N24" s="15"/>
      <c r="O24" s="15"/>
      <c r="P24" s="16"/>
      <c r="Q24" s="15"/>
      <c r="R24" s="15"/>
      <c r="S24" s="16"/>
      <c r="T24" s="15"/>
      <c r="U24" s="15"/>
      <c r="V24" s="30"/>
      <c r="W24" s="32"/>
      <c r="X24" s="30"/>
      <c r="Y24" s="30"/>
      <c r="Z24" s="32"/>
      <c r="AA24" s="32"/>
      <c r="AB24" s="30"/>
      <c r="AC24" s="32"/>
      <c r="AD24" s="32"/>
      <c r="AE24" s="32"/>
      <c r="AF24" s="32"/>
      <c r="AG24" s="32"/>
      <c r="AH24" s="32"/>
      <c r="AI24" s="30"/>
      <c r="AJ24" s="32">
        <v>1</v>
      </c>
      <c r="AK24" s="32">
        <v>1</v>
      </c>
      <c r="AL24" s="32"/>
      <c r="AM24" s="32"/>
      <c r="AN24" s="32"/>
      <c r="AO24" s="32"/>
      <c r="AP24" s="32"/>
      <c r="AQ24" s="32"/>
      <c r="AR24" s="30"/>
      <c r="AS24" s="5">
        <f t="shared" si="2"/>
        <v>2</v>
      </c>
      <c r="AT24" s="28">
        <f t="shared" si="1"/>
        <v>5.128205128205129</v>
      </c>
    </row>
    <row r="25" spans="1:46" s="3" customFormat="1" ht="15" customHeight="1" thickBot="1">
      <c r="A25" s="24">
        <f t="shared" si="0"/>
        <v>23</v>
      </c>
      <c r="B25" s="27">
        <f>_xlfn.IFERROR(RANK(AS25,$AS$3:$AS$28,0),"-")</f>
        <v>23</v>
      </c>
      <c r="C25" s="23" t="s">
        <v>25</v>
      </c>
      <c r="D25" s="15"/>
      <c r="E25" s="15"/>
      <c r="F25" s="16">
        <v>1</v>
      </c>
      <c r="G25" s="15"/>
      <c r="H25" s="15"/>
      <c r="I25" s="16"/>
      <c r="J25" s="15"/>
      <c r="K25" s="15"/>
      <c r="L25" s="15"/>
      <c r="M25" s="15"/>
      <c r="N25" s="15"/>
      <c r="O25" s="15"/>
      <c r="P25" s="16"/>
      <c r="Q25" s="15"/>
      <c r="R25" s="16"/>
      <c r="S25" s="16"/>
      <c r="T25" s="16"/>
      <c r="U25" s="16"/>
      <c r="V25" s="30"/>
      <c r="W25" s="32"/>
      <c r="X25" s="30"/>
      <c r="Y25" s="30"/>
      <c r="Z25" s="32"/>
      <c r="AA25" s="32"/>
      <c r="AB25" s="30"/>
      <c r="AC25" s="32"/>
      <c r="AD25" s="32"/>
      <c r="AE25" s="32"/>
      <c r="AF25" s="32"/>
      <c r="AG25" s="32"/>
      <c r="AH25" s="32"/>
      <c r="AI25" s="30"/>
      <c r="AJ25" s="32"/>
      <c r="AK25" s="32"/>
      <c r="AL25" s="32"/>
      <c r="AM25" s="32"/>
      <c r="AN25" s="32"/>
      <c r="AO25" s="32"/>
      <c r="AP25" s="32"/>
      <c r="AQ25" s="32"/>
      <c r="AR25" s="30"/>
      <c r="AS25" s="5">
        <f t="shared" si="2"/>
        <v>1</v>
      </c>
      <c r="AT25" s="28">
        <f t="shared" si="1"/>
        <v>2.5641025641025643</v>
      </c>
    </row>
    <row r="26" spans="1:46" s="3" customFormat="1" ht="15" customHeight="1" thickBot="1">
      <c r="A26" s="13">
        <f t="shared" si="0"/>
        <v>24</v>
      </c>
      <c r="B26" s="20">
        <f>_xlfn.IFERROR(RANK(AS26,$AS$3:$AS$28,0),"-")</f>
        <v>23</v>
      </c>
      <c r="C26" s="1" t="s">
        <v>32</v>
      </c>
      <c r="D26" s="15"/>
      <c r="E26" s="15"/>
      <c r="F26" s="16"/>
      <c r="G26" s="15"/>
      <c r="H26" s="15"/>
      <c r="I26" s="16"/>
      <c r="J26" s="15"/>
      <c r="K26" s="15"/>
      <c r="L26" s="15"/>
      <c r="M26" s="15"/>
      <c r="N26" s="15"/>
      <c r="O26" s="15"/>
      <c r="P26" s="16"/>
      <c r="Q26" s="15"/>
      <c r="R26" s="15"/>
      <c r="S26" s="16">
        <v>1</v>
      </c>
      <c r="T26" s="15"/>
      <c r="U26" s="15"/>
      <c r="V26" s="30"/>
      <c r="W26" s="32"/>
      <c r="X26" s="30"/>
      <c r="Y26" s="30"/>
      <c r="Z26" s="32"/>
      <c r="AA26" s="32"/>
      <c r="AB26" s="30"/>
      <c r="AC26" s="32"/>
      <c r="AD26" s="32"/>
      <c r="AE26" s="32"/>
      <c r="AF26" s="32"/>
      <c r="AG26" s="32"/>
      <c r="AH26" s="32"/>
      <c r="AI26" s="30"/>
      <c r="AJ26" s="32"/>
      <c r="AK26" s="32"/>
      <c r="AL26" s="32"/>
      <c r="AM26" s="32"/>
      <c r="AN26" s="32"/>
      <c r="AO26" s="32"/>
      <c r="AP26" s="32"/>
      <c r="AQ26" s="32"/>
      <c r="AR26" s="30"/>
      <c r="AS26" s="5">
        <f t="shared" si="2"/>
        <v>1</v>
      </c>
      <c r="AT26" s="28">
        <f t="shared" si="1"/>
        <v>2.5641025641025643</v>
      </c>
    </row>
    <row r="27" spans="1:46" s="3" customFormat="1" ht="15" customHeight="1" thickBot="1">
      <c r="A27" s="13">
        <f t="shared" si="0"/>
        <v>25</v>
      </c>
      <c r="B27" s="20">
        <f>_xlfn.IFERROR(RANK(AS27,$AS$3:$AS$28,0),"-")</f>
        <v>23</v>
      </c>
      <c r="C27" s="1" t="s">
        <v>7</v>
      </c>
      <c r="D27" s="15"/>
      <c r="E27" s="15"/>
      <c r="F27" s="16"/>
      <c r="G27" s="15"/>
      <c r="H27" s="15"/>
      <c r="I27" s="16">
        <v>1</v>
      </c>
      <c r="J27" s="15"/>
      <c r="K27" s="15"/>
      <c r="L27" s="15"/>
      <c r="M27" s="15"/>
      <c r="N27" s="15"/>
      <c r="O27" s="15"/>
      <c r="P27" s="16"/>
      <c r="Q27" s="15"/>
      <c r="R27" s="15"/>
      <c r="S27" s="16"/>
      <c r="T27" s="15"/>
      <c r="U27" s="15"/>
      <c r="V27" s="30"/>
      <c r="W27" s="32"/>
      <c r="X27" s="30"/>
      <c r="Y27" s="30"/>
      <c r="Z27" s="32"/>
      <c r="AA27" s="32"/>
      <c r="AB27" s="30"/>
      <c r="AC27" s="32"/>
      <c r="AD27" s="32"/>
      <c r="AE27" s="32"/>
      <c r="AF27" s="32"/>
      <c r="AG27" s="32"/>
      <c r="AH27" s="32"/>
      <c r="AI27" s="30"/>
      <c r="AJ27" s="32"/>
      <c r="AK27" s="32"/>
      <c r="AL27" s="32"/>
      <c r="AM27" s="32"/>
      <c r="AN27" s="32"/>
      <c r="AO27" s="32"/>
      <c r="AP27" s="32"/>
      <c r="AQ27" s="32"/>
      <c r="AR27" s="30"/>
      <c r="AS27" s="5">
        <f t="shared" si="2"/>
        <v>1</v>
      </c>
      <c r="AT27" s="28">
        <f t="shared" si="1"/>
        <v>2.5641025641025643</v>
      </c>
    </row>
    <row r="28" spans="1:46" s="3" customFormat="1" ht="15" customHeight="1" thickBot="1">
      <c r="A28" s="13">
        <f t="shared" si="0"/>
        <v>26</v>
      </c>
      <c r="B28" s="20">
        <f>_xlfn.IFERROR(RANK(AS28,$AS$3:$AS$28,0),"-")</f>
        <v>23</v>
      </c>
      <c r="C28" s="1" t="s">
        <v>42</v>
      </c>
      <c r="D28" s="15"/>
      <c r="E28" s="15"/>
      <c r="F28" s="16"/>
      <c r="G28" s="15"/>
      <c r="H28" s="15"/>
      <c r="I28" s="16">
        <v>1</v>
      </c>
      <c r="J28" s="15"/>
      <c r="K28" s="15"/>
      <c r="L28" s="15"/>
      <c r="M28" s="15"/>
      <c r="N28" s="15"/>
      <c r="O28" s="15"/>
      <c r="P28" s="16"/>
      <c r="Q28" s="15"/>
      <c r="R28" s="15"/>
      <c r="S28" s="16"/>
      <c r="T28" s="15"/>
      <c r="U28" s="15"/>
      <c r="V28" s="30"/>
      <c r="W28" s="32"/>
      <c r="X28" s="30"/>
      <c r="Y28" s="30"/>
      <c r="Z28" s="32"/>
      <c r="AA28" s="32"/>
      <c r="AB28" s="30"/>
      <c r="AC28" s="32"/>
      <c r="AD28" s="32"/>
      <c r="AE28" s="32"/>
      <c r="AF28" s="32"/>
      <c r="AG28" s="32"/>
      <c r="AH28" s="32"/>
      <c r="AI28" s="30"/>
      <c r="AJ28" s="32"/>
      <c r="AK28" s="32"/>
      <c r="AL28" s="32"/>
      <c r="AM28" s="32"/>
      <c r="AN28" s="32"/>
      <c r="AO28" s="32"/>
      <c r="AP28" s="32"/>
      <c r="AQ28" s="32"/>
      <c r="AR28" s="30"/>
      <c r="AS28" s="5">
        <f t="shared" si="2"/>
        <v>1</v>
      </c>
      <c r="AT28" s="28">
        <f t="shared" si="1"/>
        <v>2.5641025641025643</v>
      </c>
    </row>
    <row r="29" spans="1:46" ht="15" customHeight="1" thickBot="1">
      <c r="A29" s="26"/>
      <c r="B29" s="5" t="s">
        <v>9</v>
      </c>
      <c r="C29" s="2" t="s">
        <v>34</v>
      </c>
      <c r="D29" s="14">
        <f>SUM(D3:D28)</f>
        <v>5</v>
      </c>
      <c r="E29" s="14">
        <f>SUM(E3:E28)</f>
        <v>8</v>
      </c>
      <c r="F29" s="35"/>
      <c r="G29" s="14">
        <f>SUM(G3:G28)</f>
        <v>5</v>
      </c>
      <c r="H29" s="14">
        <f>SUM(H3:H28)</f>
        <v>8</v>
      </c>
      <c r="I29" s="14"/>
      <c r="J29" s="14">
        <f>SUM(J3:J28)</f>
        <v>5</v>
      </c>
      <c r="K29" s="14">
        <f>SUM(K3:K28)</f>
        <v>7</v>
      </c>
      <c r="L29" s="14">
        <f>SUM(L3:L28)</f>
        <v>4</v>
      </c>
      <c r="M29" s="14">
        <f>SUM(M3:M28)</f>
        <v>7</v>
      </c>
      <c r="N29" s="14">
        <f>SUM(N3:N28)</f>
        <v>4</v>
      </c>
      <c r="O29" s="14">
        <f>SUM(O3:O28)</f>
        <v>5</v>
      </c>
      <c r="P29" s="14"/>
      <c r="Q29" s="14">
        <f>SUM(Q3:Q28)</f>
        <v>5</v>
      </c>
      <c r="R29" s="14">
        <f>SUM(R3:R28)</f>
        <v>9</v>
      </c>
      <c r="S29" s="22"/>
      <c r="T29" s="14">
        <f>SUM(T3:T28)</f>
        <v>5</v>
      </c>
      <c r="U29" s="14">
        <f>SUM(U3:U28)</f>
        <v>9</v>
      </c>
      <c r="V29" s="30"/>
      <c r="W29" s="14">
        <f>SUM(W3:W28)</f>
        <v>5</v>
      </c>
      <c r="X29" s="36"/>
      <c r="Y29" s="36"/>
      <c r="Z29" s="14">
        <f>SUM(Z3:Z28)</f>
        <v>2</v>
      </c>
      <c r="AA29" s="14">
        <f>SUM(AA3:AA28)</f>
        <v>7</v>
      </c>
      <c r="AB29" s="30"/>
      <c r="AC29" s="14">
        <f>SUM(AC3:AC28)</f>
        <v>6</v>
      </c>
      <c r="AD29" s="14">
        <f>SUM(AD3:AD28)</f>
        <v>8</v>
      </c>
      <c r="AE29" s="14">
        <f>SUM(AE3:AE28)</f>
        <v>3</v>
      </c>
      <c r="AF29" s="14">
        <f>SUM(AF3:AF28)</f>
        <v>6</v>
      </c>
      <c r="AG29" s="14">
        <f>SUM(AG3:AG28)</f>
        <v>2</v>
      </c>
      <c r="AH29" s="14">
        <f>SUM(AH3:AH28)</f>
        <v>5</v>
      </c>
      <c r="AI29" s="14">
        <f>SUM(AI3:AI28)</f>
        <v>2</v>
      </c>
      <c r="AJ29" s="14">
        <f>SUM(AJ3:AJ28)</f>
        <v>8</v>
      </c>
      <c r="AK29" s="14">
        <f>SUM(AK3:AK28)</f>
        <v>3</v>
      </c>
      <c r="AL29" s="14">
        <f>SUM(AL3:AL28)</f>
        <v>5</v>
      </c>
      <c r="AM29" s="14">
        <f>SUM(AM3:AM28)</f>
        <v>2</v>
      </c>
      <c r="AN29" s="14">
        <f>SUM(AN3:AN28)</f>
        <v>7</v>
      </c>
      <c r="AO29" s="14">
        <f>SUM(AO3:AO28)</f>
        <v>8</v>
      </c>
      <c r="AP29" s="14">
        <f>SUM(AP3:AP28)</f>
        <v>2</v>
      </c>
      <c r="AQ29" s="14">
        <f>SUM(AQ3:AQ28)</f>
        <v>6</v>
      </c>
      <c r="AR29" s="32"/>
      <c r="AS29" s="82">
        <f>AVERAGE(D29:AQ29)</f>
        <v>5.40625</v>
      </c>
      <c r="AT29" s="12"/>
    </row>
    <row r="30" spans="1:46" ht="15" customHeight="1" thickBot="1">
      <c r="A30" s="26"/>
      <c r="B30" s="5"/>
      <c r="C30" s="2" t="s">
        <v>33</v>
      </c>
      <c r="D30" s="14"/>
      <c r="E30" s="14"/>
      <c r="F30" s="22">
        <f>SUM(F3:F28)</f>
        <v>13</v>
      </c>
      <c r="G30" s="14"/>
      <c r="H30" s="14"/>
      <c r="I30" s="22">
        <f>SUM(I3:I28)</f>
        <v>14</v>
      </c>
      <c r="J30" s="14"/>
      <c r="K30" s="14"/>
      <c r="L30" s="14"/>
      <c r="M30" s="14"/>
      <c r="N30" s="14"/>
      <c r="O30" s="14"/>
      <c r="P30" s="22">
        <f>SUM(P3:P28)</f>
        <v>11</v>
      </c>
      <c r="Q30" s="14"/>
      <c r="R30" s="14"/>
      <c r="S30" s="22">
        <f>SUM(S3:S28)</f>
        <v>15</v>
      </c>
      <c r="T30" s="14"/>
      <c r="U30" s="14"/>
      <c r="V30" s="22">
        <f>SUM(V3:V28)</f>
        <v>15</v>
      </c>
      <c r="W30" s="30"/>
      <c r="X30" s="22">
        <f>SUM(X3:X28)</f>
        <v>12</v>
      </c>
      <c r="Y30" s="22">
        <f>SUM(Y3:Y28)</f>
        <v>11</v>
      </c>
      <c r="Z30" s="30"/>
      <c r="AA30" s="30"/>
      <c r="AB30" s="22">
        <f>SUM(AB3:AB28)</f>
        <v>14</v>
      </c>
      <c r="AC30" s="30"/>
      <c r="AD30" s="30"/>
      <c r="AE30" s="32"/>
      <c r="AF30" s="32"/>
      <c r="AG30" s="30"/>
      <c r="AH30" s="30"/>
      <c r="AI30" s="30"/>
      <c r="AJ30" s="30"/>
      <c r="AK30" s="30"/>
      <c r="AL30" s="30"/>
      <c r="AM30" s="30"/>
      <c r="AN30" s="30"/>
      <c r="AO30" s="30"/>
      <c r="AP30" s="32"/>
      <c r="AQ30" s="32"/>
      <c r="AR30" s="30"/>
      <c r="AS30" s="83">
        <f>AVERAGE(D30:AF30)</f>
        <v>13.125</v>
      </c>
      <c r="AT30" s="12"/>
    </row>
    <row r="31" spans="3:45" ht="15.75">
      <c r="C31" s="2" t="s">
        <v>92</v>
      </c>
      <c r="AS31" s="79">
        <f>AVERAGE(D29:AQ29,D30:AQ30)</f>
        <v>6.95</v>
      </c>
    </row>
    <row r="33" ht="18">
      <c r="AS33" s="81">
        <f>SUM(AS3:AS27)</f>
        <v>273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V26" sqref="V26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28.140625" style="0" customWidth="1"/>
    <col min="4" max="5" width="3.28125" style="68" customWidth="1"/>
    <col min="6" max="12" width="3.28125" style="69" customWidth="1"/>
    <col min="13" max="13" width="3.28125" style="69" bestFit="1" customWidth="1"/>
    <col min="14" max="14" width="2.7109375" style="69" customWidth="1"/>
    <col min="15" max="17" width="3.00390625" style="69" customWidth="1"/>
    <col min="18" max="18" width="3.00390625" style="68" bestFit="1" customWidth="1"/>
    <col min="19" max="19" width="10.7109375" style="0" customWidth="1"/>
    <col min="20" max="20" width="4.421875" style="0" customWidth="1"/>
  </cols>
  <sheetData>
    <row r="1" spans="1:20" ht="13.5" customHeight="1" thickBot="1">
      <c r="A1" s="4"/>
      <c r="B1" s="8"/>
      <c r="C1" s="40" t="s">
        <v>0</v>
      </c>
      <c r="D1" s="42">
        <v>1</v>
      </c>
      <c r="E1" s="42">
        <v>2</v>
      </c>
      <c r="F1" s="42">
        <v>3</v>
      </c>
      <c r="G1" s="42">
        <v>4</v>
      </c>
      <c r="H1" s="42">
        <v>5</v>
      </c>
      <c r="I1" s="42">
        <v>6</v>
      </c>
      <c r="J1" s="42">
        <v>7</v>
      </c>
      <c r="K1" s="42">
        <v>8</v>
      </c>
      <c r="L1" s="42">
        <v>9</v>
      </c>
      <c r="M1" s="42">
        <v>10</v>
      </c>
      <c r="N1" s="42">
        <v>11</v>
      </c>
      <c r="O1" s="43">
        <v>12</v>
      </c>
      <c r="P1" s="42">
        <v>13</v>
      </c>
      <c r="Q1" s="42">
        <v>14</v>
      </c>
      <c r="R1" s="62"/>
      <c r="S1" s="9"/>
      <c r="T1" s="10"/>
    </row>
    <row r="2" spans="1:20" ht="99.75" customHeight="1" thickBot="1">
      <c r="A2" s="58"/>
      <c r="B2" s="7" t="s">
        <v>14</v>
      </c>
      <c r="C2" s="41"/>
      <c r="D2" s="59" t="s">
        <v>72</v>
      </c>
      <c r="E2" s="59" t="s">
        <v>73</v>
      </c>
      <c r="F2" s="59" t="s">
        <v>74</v>
      </c>
      <c r="G2" s="59" t="s">
        <v>75</v>
      </c>
      <c r="H2" s="59" t="s">
        <v>76</v>
      </c>
      <c r="I2" s="59" t="s">
        <v>77</v>
      </c>
      <c r="J2" s="59" t="s">
        <v>78</v>
      </c>
      <c r="K2" s="61" t="s">
        <v>79</v>
      </c>
      <c r="L2" s="59" t="s">
        <v>80</v>
      </c>
      <c r="M2" s="59" t="s">
        <v>81</v>
      </c>
      <c r="N2" s="71" t="s">
        <v>83</v>
      </c>
      <c r="O2" s="70" t="s">
        <v>82</v>
      </c>
      <c r="P2" s="59" t="s">
        <v>85</v>
      </c>
      <c r="Q2" s="59" t="s">
        <v>86</v>
      </c>
      <c r="R2" s="60"/>
      <c r="S2" s="29" t="s">
        <v>1</v>
      </c>
      <c r="T2" s="34" t="s">
        <v>2</v>
      </c>
    </row>
    <row r="3" spans="1:20" ht="15" customHeight="1">
      <c r="A3" s="53">
        <f aca="true" t="shared" si="0" ref="A3:A14">ROW()-2</f>
        <v>1</v>
      </c>
      <c r="B3" s="55">
        <f aca="true" t="shared" si="1" ref="B3:B22">_xlfn.IFERROR(RANK(S3,$S$3:$S$20,0),"-")</f>
        <v>1</v>
      </c>
      <c r="C3" s="2" t="s">
        <v>3</v>
      </c>
      <c r="D3" s="63">
        <v>1</v>
      </c>
      <c r="E3" s="63">
        <v>1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  <c r="N3" s="63">
        <v>1</v>
      </c>
      <c r="O3" s="64">
        <v>1</v>
      </c>
      <c r="P3" s="63">
        <v>1</v>
      </c>
      <c r="Q3" s="63">
        <v>1</v>
      </c>
      <c r="R3" s="64"/>
      <c r="S3" s="5">
        <f>SUM(D3:Q3)</f>
        <v>14</v>
      </c>
      <c r="T3" s="57">
        <f>100*S3/14</f>
        <v>100</v>
      </c>
    </row>
    <row r="4" spans="1:20" ht="15" customHeight="1">
      <c r="A4" s="13">
        <f t="shared" si="0"/>
        <v>2</v>
      </c>
      <c r="B4" s="20">
        <f t="shared" si="1"/>
        <v>2</v>
      </c>
      <c r="C4" s="1" t="s">
        <v>8</v>
      </c>
      <c r="D4" s="65">
        <v>1</v>
      </c>
      <c r="E4" s="65">
        <v>1</v>
      </c>
      <c r="F4" s="65">
        <v>1</v>
      </c>
      <c r="G4" s="65">
        <v>1</v>
      </c>
      <c r="H4" s="65">
        <v>1</v>
      </c>
      <c r="I4" s="65">
        <v>1</v>
      </c>
      <c r="J4" s="65">
        <v>1</v>
      </c>
      <c r="K4" s="65"/>
      <c r="L4" s="65">
        <v>1</v>
      </c>
      <c r="M4" s="65">
        <v>1</v>
      </c>
      <c r="N4" s="65">
        <v>1</v>
      </c>
      <c r="O4" s="66">
        <v>1</v>
      </c>
      <c r="P4" s="65">
        <v>1</v>
      </c>
      <c r="Q4" s="65"/>
      <c r="R4" s="66"/>
      <c r="S4" s="5">
        <f aca="true" t="shared" si="2" ref="S4:S22">SUM(D4:Q4)</f>
        <v>12</v>
      </c>
      <c r="T4" s="57">
        <f aca="true" t="shared" si="3" ref="T4:T22">100*S4/14</f>
        <v>85.71428571428571</v>
      </c>
    </row>
    <row r="5" spans="1:20" ht="15" customHeight="1">
      <c r="A5" s="13">
        <f t="shared" si="0"/>
        <v>3</v>
      </c>
      <c r="B5" s="20">
        <f t="shared" si="1"/>
        <v>2</v>
      </c>
      <c r="C5" s="19" t="s">
        <v>28</v>
      </c>
      <c r="D5" s="65">
        <v>1</v>
      </c>
      <c r="E5" s="65">
        <v>1</v>
      </c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5">
        <v>1</v>
      </c>
      <c r="L5" s="65">
        <v>1</v>
      </c>
      <c r="M5" s="65"/>
      <c r="N5" s="65">
        <v>1</v>
      </c>
      <c r="O5" s="66">
        <v>1</v>
      </c>
      <c r="P5" s="65"/>
      <c r="Q5" s="65">
        <v>1</v>
      </c>
      <c r="R5" s="66"/>
      <c r="S5" s="5">
        <f t="shared" si="2"/>
        <v>12</v>
      </c>
      <c r="T5" s="57">
        <f t="shared" si="3"/>
        <v>85.71428571428571</v>
      </c>
    </row>
    <row r="6" spans="1:20" ht="15" customHeight="1">
      <c r="A6" s="13">
        <f t="shared" si="0"/>
        <v>4</v>
      </c>
      <c r="B6" s="20">
        <f t="shared" si="1"/>
        <v>4</v>
      </c>
      <c r="C6" s="1" t="s">
        <v>5</v>
      </c>
      <c r="D6" s="65">
        <v>1</v>
      </c>
      <c r="E6" s="65">
        <v>1</v>
      </c>
      <c r="F6" s="65">
        <v>1</v>
      </c>
      <c r="G6" s="65"/>
      <c r="H6" s="65">
        <v>1</v>
      </c>
      <c r="I6" s="65">
        <v>1</v>
      </c>
      <c r="J6" s="65">
        <v>1</v>
      </c>
      <c r="K6" s="65">
        <v>1</v>
      </c>
      <c r="L6" s="65">
        <v>1</v>
      </c>
      <c r="M6" s="65"/>
      <c r="N6" s="65"/>
      <c r="O6" s="66">
        <v>1</v>
      </c>
      <c r="P6" s="65">
        <v>1</v>
      </c>
      <c r="Q6" s="65">
        <v>1</v>
      </c>
      <c r="R6" s="66"/>
      <c r="S6" s="5">
        <f t="shared" si="2"/>
        <v>11</v>
      </c>
      <c r="T6" s="57">
        <f t="shared" si="3"/>
        <v>78.57142857142857</v>
      </c>
    </row>
    <row r="7" spans="1:20" ht="15" customHeight="1">
      <c r="A7" s="13">
        <f t="shared" si="0"/>
        <v>5</v>
      </c>
      <c r="B7" s="20">
        <f t="shared" si="1"/>
        <v>5</v>
      </c>
      <c r="C7" s="1" t="s">
        <v>6</v>
      </c>
      <c r="D7" s="65"/>
      <c r="E7" s="65"/>
      <c r="F7" s="65"/>
      <c r="G7" s="65">
        <v>1</v>
      </c>
      <c r="H7" s="65">
        <v>1</v>
      </c>
      <c r="I7" s="65"/>
      <c r="J7" s="65">
        <v>1</v>
      </c>
      <c r="K7" s="65">
        <v>1</v>
      </c>
      <c r="L7" s="65">
        <v>1</v>
      </c>
      <c r="M7" s="65"/>
      <c r="N7" s="65">
        <v>1</v>
      </c>
      <c r="O7" s="66">
        <v>1</v>
      </c>
      <c r="P7" s="65">
        <v>1</v>
      </c>
      <c r="Q7" s="65">
        <v>1</v>
      </c>
      <c r="R7" s="66"/>
      <c r="S7" s="5">
        <f t="shared" si="2"/>
        <v>9</v>
      </c>
      <c r="T7" s="57">
        <f t="shared" si="3"/>
        <v>64.28571428571429</v>
      </c>
    </row>
    <row r="8" spans="1:20" ht="15" customHeight="1">
      <c r="A8" s="13">
        <f t="shared" si="0"/>
        <v>6</v>
      </c>
      <c r="B8" s="20">
        <f t="shared" si="1"/>
        <v>6</v>
      </c>
      <c r="C8" s="17" t="s">
        <v>12</v>
      </c>
      <c r="D8" s="65"/>
      <c r="E8" s="65"/>
      <c r="F8" s="65">
        <v>1</v>
      </c>
      <c r="G8" s="65"/>
      <c r="H8" s="65"/>
      <c r="I8" s="65">
        <v>1</v>
      </c>
      <c r="J8" s="65">
        <v>1</v>
      </c>
      <c r="K8" s="65">
        <v>1</v>
      </c>
      <c r="L8" s="65">
        <v>1</v>
      </c>
      <c r="M8" s="65"/>
      <c r="N8" s="65"/>
      <c r="O8" s="66"/>
      <c r="P8" s="65"/>
      <c r="Q8" s="65">
        <v>1</v>
      </c>
      <c r="R8" s="66"/>
      <c r="S8" s="5">
        <f t="shared" si="2"/>
        <v>6</v>
      </c>
      <c r="T8" s="57">
        <f t="shared" si="3"/>
        <v>42.857142857142854</v>
      </c>
    </row>
    <row r="9" spans="1:20" ht="15" customHeight="1">
      <c r="A9" s="13">
        <f t="shared" si="0"/>
        <v>7</v>
      </c>
      <c r="B9" s="20">
        <f t="shared" si="1"/>
        <v>6</v>
      </c>
      <c r="C9" s="39" t="s">
        <v>13</v>
      </c>
      <c r="D9" s="65"/>
      <c r="E9" s="65"/>
      <c r="F9" s="65"/>
      <c r="G9" s="65"/>
      <c r="H9" s="65"/>
      <c r="I9" s="65">
        <v>1</v>
      </c>
      <c r="J9" s="65"/>
      <c r="K9" s="65"/>
      <c r="L9" s="65">
        <v>1</v>
      </c>
      <c r="M9" s="65">
        <v>1</v>
      </c>
      <c r="N9" s="65">
        <v>1</v>
      </c>
      <c r="O9" s="66">
        <v>1</v>
      </c>
      <c r="P9" s="65"/>
      <c r="Q9" s="65">
        <v>1</v>
      </c>
      <c r="R9" s="66"/>
      <c r="S9" s="5">
        <f t="shared" si="2"/>
        <v>6</v>
      </c>
      <c r="T9" s="57">
        <f t="shared" si="3"/>
        <v>42.857142857142854</v>
      </c>
    </row>
    <row r="10" spans="1:20" ht="15" customHeight="1">
      <c r="A10" s="13">
        <f t="shared" si="0"/>
        <v>8</v>
      </c>
      <c r="B10" s="20">
        <f t="shared" si="1"/>
        <v>8</v>
      </c>
      <c r="C10" s="1" t="s">
        <v>30</v>
      </c>
      <c r="D10" s="65">
        <v>1</v>
      </c>
      <c r="E10" s="65">
        <v>1</v>
      </c>
      <c r="F10" s="65"/>
      <c r="G10" s="65"/>
      <c r="H10" s="65">
        <v>1</v>
      </c>
      <c r="I10" s="65">
        <v>1</v>
      </c>
      <c r="J10" s="65"/>
      <c r="K10" s="65"/>
      <c r="L10" s="65"/>
      <c r="M10" s="65"/>
      <c r="N10" s="65"/>
      <c r="O10" s="66">
        <v>1</v>
      </c>
      <c r="P10" s="65"/>
      <c r="Q10" s="65"/>
      <c r="R10" s="66"/>
      <c r="S10" s="5">
        <f t="shared" si="2"/>
        <v>5</v>
      </c>
      <c r="T10" s="57">
        <f t="shared" si="3"/>
        <v>35.714285714285715</v>
      </c>
    </row>
    <row r="11" spans="1:20" ht="15" customHeight="1">
      <c r="A11" s="13">
        <f t="shared" si="0"/>
        <v>9</v>
      </c>
      <c r="B11" s="20">
        <f t="shared" si="1"/>
        <v>8</v>
      </c>
      <c r="C11" s="1" t="s">
        <v>35</v>
      </c>
      <c r="D11" s="65"/>
      <c r="E11" s="65">
        <v>1</v>
      </c>
      <c r="F11" s="65">
        <v>1</v>
      </c>
      <c r="G11" s="65"/>
      <c r="H11" s="65"/>
      <c r="I11" s="65"/>
      <c r="J11" s="65"/>
      <c r="K11" s="65"/>
      <c r="L11" s="65">
        <v>1</v>
      </c>
      <c r="M11" s="65"/>
      <c r="N11" s="65">
        <v>1</v>
      </c>
      <c r="O11" s="66">
        <v>1</v>
      </c>
      <c r="P11" s="65"/>
      <c r="Q11" s="65"/>
      <c r="R11" s="66"/>
      <c r="S11" s="5">
        <f t="shared" si="2"/>
        <v>5</v>
      </c>
      <c r="T11" s="57">
        <f t="shared" si="3"/>
        <v>35.714285714285715</v>
      </c>
    </row>
    <row r="12" spans="1:20" ht="15" customHeight="1">
      <c r="A12" s="13">
        <f t="shared" si="0"/>
        <v>10</v>
      </c>
      <c r="B12" s="20">
        <f t="shared" si="1"/>
        <v>10</v>
      </c>
      <c r="C12" s="17" t="s">
        <v>10</v>
      </c>
      <c r="D12" s="65"/>
      <c r="E12" s="65"/>
      <c r="F12" s="65"/>
      <c r="G12" s="65"/>
      <c r="H12" s="65"/>
      <c r="I12" s="65"/>
      <c r="J12" s="65"/>
      <c r="K12" s="65">
        <v>1</v>
      </c>
      <c r="L12" s="65">
        <v>1</v>
      </c>
      <c r="M12" s="65"/>
      <c r="N12" s="65"/>
      <c r="O12" s="66"/>
      <c r="P12" s="65"/>
      <c r="Q12" s="65">
        <v>1</v>
      </c>
      <c r="R12" s="66"/>
      <c r="S12" s="5">
        <f t="shared" si="2"/>
        <v>3</v>
      </c>
      <c r="T12" s="57">
        <f t="shared" si="3"/>
        <v>21.428571428571427</v>
      </c>
    </row>
    <row r="13" spans="1:20" ht="15" customHeight="1">
      <c r="A13" s="13">
        <f t="shared" si="0"/>
        <v>11</v>
      </c>
      <c r="B13" s="20">
        <f t="shared" si="1"/>
        <v>11</v>
      </c>
      <c r="C13" s="1" t="s">
        <v>4</v>
      </c>
      <c r="D13" s="65"/>
      <c r="E13" s="65"/>
      <c r="F13" s="65"/>
      <c r="G13" s="65"/>
      <c r="H13" s="65"/>
      <c r="I13" s="65"/>
      <c r="J13" s="65"/>
      <c r="K13" s="65">
        <v>1</v>
      </c>
      <c r="L13" s="65"/>
      <c r="M13" s="65"/>
      <c r="N13" s="65"/>
      <c r="O13" s="66"/>
      <c r="P13" s="65">
        <v>1</v>
      </c>
      <c r="Q13" s="65"/>
      <c r="R13" s="66"/>
      <c r="S13" s="5">
        <f t="shared" si="2"/>
        <v>2</v>
      </c>
      <c r="T13" s="57">
        <f t="shared" si="3"/>
        <v>14.285714285714286</v>
      </c>
    </row>
    <row r="14" spans="1:20" ht="15" customHeight="1">
      <c r="A14" s="13">
        <f t="shared" si="0"/>
        <v>12</v>
      </c>
      <c r="B14" s="20">
        <f t="shared" si="1"/>
        <v>12</v>
      </c>
      <c r="C14" s="19" t="s">
        <v>15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>
        <v>1</v>
      </c>
      <c r="P14" s="65"/>
      <c r="Q14" s="65"/>
      <c r="R14" s="66"/>
      <c r="S14" s="5">
        <f t="shared" si="2"/>
        <v>1</v>
      </c>
      <c r="T14" s="57">
        <f t="shared" si="3"/>
        <v>7.142857142857143</v>
      </c>
    </row>
    <row r="15" spans="1:20" s="3" customFormat="1" ht="15" customHeight="1">
      <c r="A15" s="13">
        <v>13</v>
      </c>
      <c r="B15" s="20">
        <f t="shared" si="1"/>
        <v>12</v>
      </c>
      <c r="C15" s="1" t="s">
        <v>84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>
        <v>1</v>
      </c>
      <c r="P15" s="65"/>
      <c r="Q15" s="65"/>
      <c r="R15" s="65"/>
      <c r="S15" s="5">
        <f t="shared" si="2"/>
        <v>1</v>
      </c>
      <c r="T15" s="57">
        <f t="shared" si="3"/>
        <v>7.142857142857143</v>
      </c>
    </row>
    <row r="16" spans="1:20" ht="15" customHeight="1">
      <c r="A16" s="24">
        <f aca="true" t="shared" si="4" ref="A16:A22">ROW()-2</f>
        <v>14</v>
      </c>
      <c r="B16" s="27">
        <f t="shared" si="1"/>
        <v>14</v>
      </c>
      <c r="C16" s="73" t="s">
        <v>16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74">
        <f t="shared" si="2"/>
        <v>0</v>
      </c>
      <c r="T16" s="57">
        <f t="shared" si="3"/>
        <v>0</v>
      </c>
    </row>
    <row r="17" spans="1:20" ht="15" customHeight="1">
      <c r="A17" s="24">
        <f t="shared" si="4"/>
        <v>15</v>
      </c>
      <c r="B17" s="27">
        <f t="shared" si="1"/>
        <v>14</v>
      </c>
      <c r="C17" s="23" t="s">
        <v>19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74">
        <f t="shared" si="2"/>
        <v>0</v>
      </c>
      <c r="T17" s="57">
        <f t="shared" si="3"/>
        <v>0</v>
      </c>
    </row>
    <row r="18" spans="1:20" s="3" customFormat="1" ht="15" customHeight="1">
      <c r="A18" s="24">
        <f t="shared" si="4"/>
        <v>16</v>
      </c>
      <c r="B18" s="27">
        <f t="shared" si="1"/>
        <v>14</v>
      </c>
      <c r="C18" s="23" t="s">
        <v>24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74">
        <f t="shared" si="2"/>
        <v>0</v>
      </c>
      <c r="T18" s="57">
        <f t="shared" si="3"/>
        <v>0</v>
      </c>
    </row>
    <row r="19" spans="1:20" s="11" customFormat="1" ht="15" customHeight="1">
      <c r="A19" s="24">
        <f t="shared" si="4"/>
        <v>17</v>
      </c>
      <c r="B19" s="27">
        <f t="shared" si="1"/>
        <v>14</v>
      </c>
      <c r="C19" s="23" t="s">
        <v>31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74">
        <f t="shared" si="2"/>
        <v>0</v>
      </c>
      <c r="T19" s="57">
        <f t="shared" si="3"/>
        <v>0</v>
      </c>
    </row>
    <row r="20" spans="1:20" s="3" customFormat="1" ht="15" customHeight="1">
      <c r="A20" s="24">
        <f t="shared" si="4"/>
        <v>18</v>
      </c>
      <c r="B20" s="27">
        <f t="shared" si="1"/>
        <v>14</v>
      </c>
      <c r="C20" s="23" t="s">
        <v>64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74">
        <f t="shared" si="2"/>
        <v>0</v>
      </c>
      <c r="T20" s="57">
        <f t="shared" si="3"/>
        <v>0</v>
      </c>
    </row>
    <row r="21" spans="1:20" s="3" customFormat="1" ht="15" customHeight="1">
      <c r="A21" s="75">
        <f t="shared" si="4"/>
        <v>19</v>
      </c>
      <c r="B21" s="27">
        <f t="shared" si="1"/>
        <v>14</v>
      </c>
      <c r="C21" s="23" t="s">
        <v>25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4">
        <f t="shared" si="2"/>
        <v>0</v>
      </c>
      <c r="T21" s="57">
        <f t="shared" si="3"/>
        <v>0</v>
      </c>
    </row>
    <row r="22" spans="1:20" ht="15" customHeight="1" thickBot="1">
      <c r="A22" s="76">
        <f t="shared" si="4"/>
        <v>20</v>
      </c>
      <c r="B22" s="77">
        <f t="shared" si="1"/>
        <v>14</v>
      </c>
      <c r="C22" s="78" t="s">
        <v>32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74">
        <f t="shared" si="2"/>
        <v>0</v>
      </c>
      <c r="T22" s="57">
        <f t="shared" si="3"/>
        <v>0</v>
      </c>
    </row>
    <row r="23" spans="1:20" ht="15" customHeight="1" thickBot="1">
      <c r="A23" s="26"/>
      <c r="B23" s="55" t="s">
        <v>9</v>
      </c>
      <c r="C23" s="2" t="s">
        <v>34</v>
      </c>
      <c r="D23" s="14">
        <f aca="true" t="shared" si="5" ref="D23:Q23">SUM(D3:D22)</f>
        <v>5</v>
      </c>
      <c r="E23" s="14">
        <f t="shared" si="5"/>
        <v>6</v>
      </c>
      <c r="F23" s="14">
        <f t="shared" si="5"/>
        <v>6</v>
      </c>
      <c r="G23" s="14">
        <f t="shared" si="5"/>
        <v>4</v>
      </c>
      <c r="H23" s="14">
        <f t="shared" si="5"/>
        <v>6</v>
      </c>
      <c r="I23" s="14">
        <f t="shared" si="5"/>
        <v>7</v>
      </c>
      <c r="J23" s="14">
        <f t="shared" si="5"/>
        <v>6</v>
      </c>
      <c r="K23" s="14">
        <f t="shared" si="5"/>
        <v>7</v>
      </c>
      <c r="L23" s="14">
        <f t="shared" si="5"/>
        <v>9</v>
      </c>
      <c r="M23" s="14">
        <f t="shared" si="5"/>
        <v>3</v>
      </c>
      <c r="N23" s="14">
        <f t="shared" si="5"/>
        <v>6</v>
      </c>
      <c r="P23" s="14">
        <f t="shared" si="5"/>
        <v>5</v>
      </c>
      <c r="Q23" s="14">
        <f t="shared" si="5"/>
        <v>7</v>
      </c>
      <c r="R23" s="63"/>
      <c r="S23" s="54">
        <f>AVERAGE(D23:R23)</f>
        <v>5.923076923076923</v>
      </c>
      <c r="T23" s="56"/>
    </row>
    <row r="24" spans="1:20" ht="15" customHeight="1" thickBot="1">
      <c r="A24" s="26"/>
      <c r="B24" s="5"/>
      <c r="C24" s="2" t="s">
        <v>33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22">
        <f>SUM(O3:O22)</f>
        <v>10</v>
      </c>
      <c r="P24" s="65"/>
      <c r="Q24" s="65"/>
      <c r="R24" s="66"/>
      <c r="S24" s="5">
        <f>AVERAGE(D24:R24)</f>
        <v>10</v>
      </c>
      <c r="T24" s="12"/>
    </row>
    <row r="27" ht="15.75">
      <c r="S27" s="79">
        <f>SUM(S3:S22)</f>
        <v>87</v>
      </c>
    </row>
    <row r="28" ht="18">
      <c r="S28" s="80">
        <f>S27/14</f>
        <v>6.214285714285714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23" sqref="Q23"/>
    </sheetView>
  </sheetViews>
  <sheetFormatPr defaultColWidth="9.140625" defaultRowHeight="12.75"/>
  <cols>
    <col min="3" max="3" width="38.00390625" style="0" customWidth="1"/>
    <col min="4" max="8" width="3.28125" style="0" bestFit="1" customWidth="1"/>
    <col min="9" max="10" width="3.00390625" style="0" bestFit="1" customWidth="1"/>
  </cols>
  <sheetData>
    <row r="1" spans="1:12" ht="15" customHeight="1" thickBot="1">
      <c r="A1" s="4"/>
      <c r="B1" s="8"/>
      <c r="C1" s="40" t="s">
        <v>0</v>
      </c>
      <c r="D1" s="42">
        <v>15</v>
      </c>
      <c r="E1" s="42">
        <v>16</v>
      </c>
      <c r="F1" s="42">
        <v>17</v>
      </c>
      <c r="G1" s="44">
        <v>18</v>
      </c>
      <c r="H1" s="44">
        <v>19</v>
      </c>
      <c r="I1" s="44">
        <v>20</v>
      </c>
      <c r="J1" s="62">
        <v>21</v>
      </c>
      <c r="K1" s="9"/>
      <c r="L1" s="10"/>
    </row>
    <row r="2" spans="1:12" ht="60" customHeight="1" thickBot="1">
      <c r="A2" s="58"/>
      <c r="B2" s="7" t="s">
        <v>14</v>
      </c>
      <c r="C2" s="41"/>
      <c r="D2" s="59" t="s">
        <v>87</v>
      </c>
      <c r="E2" s="59" t="s">
        <v>88</v>
      </c>
      <c r="F2" s="59" t="s">
        <v>89</v>
      </c>
      <c r="G2" s="59" t="s">
        <v>90</v>
      </c>
      <c r="H2" s="59" t="s">
        <v>91</v>
      </c>
      <c r="I2" s="59"/>
      <c r="J2" s="60"/>
      <c r="K2" s="29" t="s">
        <v>1</v>
      </c>
      <c r="L2" s="34" t="s">
        <v>2</v>
      </c>
    </row>
    <row r="3" spans="1:12" ht="15" customHeight="1">
      <c r="A3" s="53">
        <f aca="true" t="shared" si="0" ref="A3:A14">ROW()-2</f>
        <v>1</v>
      </c>
      <c r="B3" s="55">
        <f aca="true" t="shared" si="1" ref="B3:B22">_xlfn.IFERROR(RANK(K3,$K$3:$K$20,0),"-")</f>
        <v>1</v>
      </c>
      <c r="C3" s="2" t="s">
        <v>3</v>
      </c>
      <c r="D3" s="63">
        <v>1</v>
      </c>
      <c r="E3" s="63">
        <v>1</v>
      </c>
      <c r="F3" s="63">
        <v>1</v>
      </c>
      <c r="G3" s="63"/>
      <c r="H3" s="63"/>
      <c r="I3" s="63"/>
      <c r="J3" s="64"/>
      <c r="K3" s="5">
        <f aca="true" t="shared" si="2" ref="K3:K22">SUM(D3:I3)</f>
        <v>3</v>
      </c>
      <c r="L3" s="57">
        <f>100*K3/3</f>
        <v>100</v>
      </c>
    </row>
    <row r="4" spans="1:12" ht="15" customHeight="1">
      <c r="A4" s="13">
        <f t="shared" si="0"/>
        <v>2</v>
      </c>
      <c r="B4" s="20">
        <f t="shared" si="1"/>
        <v>6</v>
      </c>
      <c r="C4" s="1" t="s">
        <v>8</v>
      </c>
      <c r="D4" s="65"/>
      <c r="E4" s="65"/>
      <c r="F4" s="65"/>
      <c r="G4" s="65"/>
      <c r="H4" s="65"/>
      <c r="I4" s="65"/>
      <c r="J4" s="66"/>
      <c r="K4" s="5">
        <f t="shared" si="2"/>
        <v>0</v>
      </c>
      <c r="L4" s="57">
        <f aca="true" t="shared" si="3" ref="L4:L22">100*K4/3</f>
        <v>0</v>
      </c>
    </row>
    <row r="5" spans="1:12" ht="15" customHeight="1">
      <c r="A5" s="13">
        <f t="shared" si="0"/>
        <v>3</v>
      </c>
      <c r="B5" s="20">
        <f t="shared" si="1"/>
        <v>2</v>
      </c>
      <c r="C5" s="19" t="s">
        <v>28</v>
      </c>
      <c r="D5" s="65"/>
      <c r="E5" s="65"/>
      <c r="F5" s="65">
        <v>1</v>
      </c>
      <c r="G5" s="65"/>
      <c r="H5" s="65"/>
      <c r="I5" s="65"/>
      <c r="J5" s="66"/>
      <c r="K5" s="5">
        <f t="shared" si="2"/>
        <v>1</v>
      </c>
      <c r="L5" s="57">
        <f t="shared" si="3"/>
        <v>33.333333333333336</v>
      </c>
    </row>
    <row r="6" spans="1:12" ht="15" customHeight="1">
      <c r="A6" s="13">
        <f t="shared" si="0"/>
        <v>4</v>
      </c>
      <c r="B6" s="20">
        <f t="shared" si="1"/>
        <v>6</v>
      </c>
      <c r="C6" s="1" t="s">
        <v>5</v>
      </c>
      <c r="D6" s="65"/>
      <c r="E6" s="65"/>
      <c r="F6" s="65"/>
      <c r="G6" s="65"/>
      <c r="H6" s="65"/>
      <c r="I6" s="65"/>
      <c r="J6" s="66"/>
      <c r="K6" s="5">
        <f t="shared" si="2"/>
        <v>0</v>
      </c>
      <c r="L6" s="57">
        <f t="shared" si="3"/>
        <v>0</v>
      </c>
    </row>
    <row r="7" spans="1:12" ht="15" customHeight="1">
      <c r="A7" s="13">
        <f t="shared" si="0"/>
        <v>5</v>
      </c>
      <c r="B7" s="20">
        <f t="shared" si="1"/>
        <v>2</v>
      </c>
      <c r="C7" s="1" t="s">
        <v>6</v>
      </c>
      <c r="D7" s="65">
        <v>1</v>
      </c>
      <c r="E7" s="65"/>
      <c r="F7" s="65"/>
      <c r="G7" s="65"/>
      <c r="H7" s="65"/>
      <c r="I7" s="65"/>
      <c r="J7" s="66"/>
      <c r="K7" s="5">
        <f t="shared" si="2"/>
        <v>1</v>
      </c>
      <c r="L7" s="57">
        <f t="shared" si="3"/>
        <v>33.333333333333336</v>
      </c>
    </row>
    <row r="8" spans="1:12" ht="15" customHeight="1">
      <c r="A8" s="13">
        <f t="shared" si="0"/>
        <v>6</v>
      </c>
      <c r="B8" s="20">
        <f t="shared" si="1"/>
        <v>6</v>
      </c>
      <c r="C8" s="17" t="s">
        <v>12</v>
      </c>
      <c r="D8" s="65"/>
      <c r="E8" s="65"/>
      <c r="F8" s="65"/>
      <c r="G8" s="65"/>
      <c r="H8" s="65"/>
      <c r="I8" s="65"/>
      <c r="J8" s="66"/>
      <c r="K8" s="5">
        <f t="shared" si="2"/>
        <v>0</v>
      </c>
      <c r="L8" s="57">
        <f t="shared" si="3"/>
        <v>0</v>
      </c>
    </row>
    <row r="9" spans="1:12" ht="15" customHeight="1">
      <c r="A9" s="13">
        <f t="shared" si="0"/>
        <v>7</v>
      </c>
      <c r="B9" s="20">
        <f t="shared" si="1"/>
        <v>6</v>
      </c>
      <c r="C9" s="39" t="s">
        <v>13</v>
      </c>
      <c r="D9" s="65"/>
      <c r="E9" s="65"/>
      <c r="F9" s="65"/>
      <c r="G9" s="65"/>
      <c r="H9" s="65"/>
      <c r="I9" s="65"/>
      <c r="J9" s="66"/>
      <c r="K9" s="5">
        <f t="shared" si="2"/>
        <v>0</v>
      </c>
      <c r="L9" s="57">
        <f t="shared" si="3"/>
        <v>0</v>
      </c>
    </row>
    <row r="10" spans="1:12" ht="15" customHeight="1">
      <c r="A10" s="13">
        <f t="shared" si="0"/>
        <v>8</v>
      </c>
      <c r="B10" s="20">
        <f t="shared" si="1"/>
        <v>6</v>
      </c>
      <c r="C10" s="1" t="s">
        <v>30</v>
      </c>
      <c r="D10" s="65"/>
      <c r="E10" s="65"/>
      <c r="F10" s="65"/>
      <c r="G10" s="65"/>
      <c r="H10" s="65"/>
      <c r="I10" s="65"/>
      <c r="J10" s="66"/>
      <c r="K10" s="5">
        <f t="shared" si="2"/>
        <v>0</v>
      </c>
      <c r="L10" s="57">
        <f t="shared" si="3"/>
        <v>0</v>
      </c>
    </row>
    <row r="11" spans="1:12" ht="15" customHeight="1">
      <c r="A11" s="13">
        <f t="shared" si="0"/>
        <v>9</v>
      </c>
      <c r="B11" s="20">
        <f t="shared" si="1"/>
        <v>2</v>
      </c>
      <c r="C11" s="1" t="s">
        <v>35</v>
      </c>
      <c r="D11" s="65"/>
      <c r="E11" s="65"/>
      <c r="F11" s="65">
        <v>1</v>
      </c>
      <c r="G11" s="65"/>
      <c r="H11" s="65"/>
      <c r="I11" s="65"/>
      <c r="J11" s="66"/>
      <c r="K11" s="5">
        <f t="shared" si="2"/>
        <v>1</v>
      </c>
      <c r="L11" s="57">
        <f t="shared" si="3"/>
        <v>33.333333333333336</v>
      </c>
    </row>
    <row r="12" spans="1:12" ht="15" customHeight="1">
      <c r="A12" s="13">
        <f t="shared" si="0"/>
        <v>10</v>
      </c>
      <c r="B12" s="20">
        <f t="shared" si="1"/>
        <v>6</v>
      </c>
      <c r="C12" s="17" t="s">
        <v>10</v>
      </c>
      <c r="D12" s="65"/>
      <c r="E12" s="65"/>
      <c r="F12" s="65"/>
      <c r="G12" s="65"/>
      <c r="H12" s="65"/>
      <c r="I12" s="65"/>
      <c r="J12" s="66"/>
      <c r="K12" s="5">
        <f t="shared" si="2"/>
        <v>0</v>
      </c>
      <c r="L12" s="57">
        <f t="shared" si="3"/>
        <v>0</v>
      </c>
    </row>
    <row r="13" spans="1:12" ht="15" customHeight="1">
      <c r="A13" s="13">
        <f t="shared" si="0"/>
        <v>11</v>
      </c>
      <c r="B13" s="20">
        <f t="shared" si="1"/>
        <v>2</v>
      </c>
      <c r="C13" s="1" t="s">
        <v>4</v>
      </c>
      <c r="D13" s="65"/>
      <c r="E13" s="65"/>
      <c r="F13" s="65">
        <v>1</v>
      </c>
      <c r="G13" s="65"/>
      <c r="H13" s="65"/>
      <c r="I13" s="65"/>
      <c r="J13" s="66"/>
      <c r="K13" s="5">
        <f t="shared" si="2"/>
        <v>1</v>
      </c>
      <c r="L13" s="57">
        <f t="shared" si="3"/>
        <v>33.333333333333336</v>
      </c>
    </row>
    <row r="14" spans="1:12" ht="15" customHeight="1">
      <c r="A14" s="13">
        <f t="shared" si="0"/>
        <v>12</v>
      </c>
      <c r="B14" s="20">
        <f t="shared" si="1"/>
        <v>6</v>
      </c>
      <c r="C14" s="19" t="s">
        <v>15</v>
      </c>
      <c r="D14" s="65"/>
      <c r="E14" s="65"/>
      <c r="F14" s="65"/>
      <c r="G14" s="65"/>
      <c r="H14" s="65"/>
      <c r="I14" s="65"/>
      <c r="J14" s="66"/>
      <c r="K14" s="5">
        <f t="shared" si="2"/>
        <v>0</v>
      </c>
      <c r="L14" s="57">
        <f t="shared" si="3"/>
        <v>0</v>
      </c>
    </row>
    <row r="15" spans="1:12" ht="15" customHeight="1">
      <c r="A15" s="13">
        <v>19</v>
      </c>
      <c r="B15" s="20">
        <f t="shared" si="1"/>
        <v>6</v>
      </c>
      <c r="C15" s="1" t="s">
        <v>84</v>
      </c>
      <c r="D15" s="65"/>
      <c r="E15" s="65"/>
      <c r="F15" s="65"/>
      <c r="G15" s="65"/>
      <c r="H15" s="65"/>
      <c r="I15" s="65"/>
      <c r="J15" s="65"/>
      <c r="K15" s="5">
        <f t="shared" si="2"/>
        <v>0</v>
      </c>
      <c r="L15" s="57">
        <f t="shared" si="3"/>
        <v>0</v>
      </c>
    </row>
    <row r="16" spans="1:12" ht="15" customHeight="1">
      <c r="A16" s="24">
        <f aca="true" t="shared" si="4" ref="A16:A22">ROW()-2</f>
        <v>14</v>
      </c>
      <c r="B16" s="27">
        <f t="shared" si="1"/>
        <v>6</v>
      </c>
      <c r="C16" s="73" t="s">
        <v>16</v>
      </c>
      <c r="D16" s="66"/>
      <c r="E16" s="66"/>
      <c r="F16" s="66"/>
      <c r="G16" s="66"/>
      <c r="H16" s="66"/>
      <c r="I16" s="66"/>
      <c r="J16" s="66"/>
      <c r="K16" s="74">
        <f t="shared" si="2"/>
        <v>0</v>
      </c>
      <c r="L16" s="57">
        <f t="shared" si="3"/>
        <v>0</v>
      </c>
    </row>
    <row r="17" spans="1:12" ht="15" customHeight="1">
      <c r="A17" s="24">
        <f t="shared" si="4"/>
        <v>15</v>
      </c>
      <c r="B17" s="27">
        <f t="shared" si="1"/>
        <v>6</v>
      </c>
      <c r="C17" s="23" t="s">
        <v>19</v>
      </c>
      <c r="D17" s="66"/>
      <c r="E17" s="66"/>
      <c r="F17" s="66"/>
      <c r="G17" s="66"/>
      <c r="H17" s="66"/>
      <c r="I17" s="66"/>
      <c r="J17" s="66"/>
      <c r="K17" s="74">
        <f t="shared" si="2"/>
        <v>0</v>
      </c>
      <c r="L17" s="57">
        <f t="shared" si="3"/>
        <v>0</v>
      </c>
    </row>
    <row r="18" spans="1:12" ht="15" customHeight="1">
      <c r="A18" s="24">
        <f t="shared" si="4"/>
        <v>16</v>
      </c>
      <c r="B18" s="27">
        <f t="shared" si="1"/>
        <v>6</v>
      </c>
      <c r="C18" s="23" t="s">
        <v>24</v>
      </c>
      <c r="D18" s="66"/>
      <c r="E18" s="66"/>
      <c r="F18" s="66"/>
      <c r="G18" s="66"/>
      <c r="H18" s="66"/>
      <c r="I18" s="66"/>
      <c r="J18" s="66"/>
      <c r="K18" s="74">
        <f t="shared" si="2"/>
        <v>0</v>
      </c>
      <c r="L18" s="57">
        <f t="shared" si="3"/>
        <v>0</v>
      </c>
    </row>
    <row r="19" spans="1:12" ht="15" customHeight="1">
      <c r="A19" s="24">
        <f t="shared" si="4"/>
        <v>17</v>
      </c>
      <c r="B19" s="27">
        <f t="shared" si="1"/>
        <v>6</v>
      </c>
      <c r="C19" s="23" t="s">
        <v>31</v>
      </c>
      <c r="D19" s="66"/>
      <c r="E19" s="66"/>
      <c r="F19" s="66"/>
      <c r="G19" s="66"/>
      <c r="H19" s="66"/>
      <c r="I19" s="66"/>
      <c r="J19" s="66"/>
      <c r="K19" s="74">
        <f t="shared" si="2"/>
        <v>0</v>
      </c>
      <c r="L19" s="57">
        <f t="shared" si="3"/>
        <v>0</v>
      </c>
    </row>
    <row r="20" spans="1:12" ht="15" customHeight="1">
      <c r="A20" s="24">
        <f t="shared" si="4"/>
        <v>18</v>
      </c>
      <c r="B20" s="27">
        <f t="shared" si="1"/>
        <v>6</v>
      </c>
      <c r="C20" s="23" t="s">
        <v>64</v>
      </c>
      <c r="D20" s="66"/>
      <c r="E20" s="66"/>
      <c r="F20" s="66"/>
      <c r="G20" s="66"/>
      <c r="H20" s="66"/>
      <c r="I20" s="66"/>
      <c r="J20" s="66"/>
      <c r="K20" s="74">
        <f t="shared" si="2"/>
        <v>0</v>
      </c>
      <c r="L20" s="57">
        <f t="shared" si="3"/>
        <v>0</v>
      </c>
    </row>
    <row r="21" spans="1:12" ht="15" customHeight="1">
      <c r="A21" s="75">
        <f t="shared" si="4"/>
        <v>19</v>
      </c>
      <c r="B21" s="27">
        <f t="shared" si="1"/>
        <v>6</v>
      </c>
      <c r="C21" s="23" t="s">
        <v>25</v>
      </c>
      <c r="D21" s="72"/>
      <c r="E21" s="72"/>
      <c r="F21" s="72"/>
      <c r="G21" s="72"/>
      <c r="H21" s="72"/>
      <c r="I21" s="72"/>
      <c r="J21" s="72"/>
      <c r="K21" s="74">
        <f t="shared" si="2"/>
        <v>0</v>
      </c>
      <c r="L21" s="57">
        <f t="shared" si="3"/>
        <v>0</v>
      </c>
    </row>
    <row r="22" spans="1:12" ht="15" customHeight="1" thickBot="1">
      <c r="A22" s="76">
        <f t="shared" si="4"/>
        <v>20</v>
      </c>
      <c r="B22" s="77">
        <f t="shared" si="1"/>
        <v>6</v>
      </c>
      <c r="C22" s="78" t="s">
        <v>32</v>
      </c>
      <c r="D22" s="67"/>
      <c r="E22" s="67"/>
      <c r="F22" s="67"/>
      <c r="G22" s="67"/>
      <c r="H22" s="67"/>
      <c r="I22" s="67"/>
      <c r="J22" s="67"/>
      <c r="K22" s="77">
        <f t="shared" si="2"/>
        <v>0</v>
      </c>
      <c r="L22" s="57">
        <f t="shared" si="3"/>
        <v>0</v>
      </c>
    </row>
    <row r="23" spans="1:12" ht="15" customHeight="1" thickBot="1">
      <c r="A23" s="26"/>
      <c r="B23" s="55" t="s">
        <v>9</v>
      </c>
      <c r="C23" s="2" t="s">
        <v>34</v>
      </c>
      <c r="D23" s="14">
        <f>SUM(D3:D22)</f>
        <v>2</v>
      </c>
      <c r="E23" s="14">
        <f>SUM(E3:E22)</f>
        <v>1</v>
      </c>
      <c r="F23" s="14">
        <f>SUM(F3:F22)</f>
        <v>4</v>
      </c>
      <c r="G23" s="63"/>
      <c r="H23" s="63"/>
      <c r="I23" s="63"/>
      <c r="J23" s="63"/>
      <c r="K23" s="54">
        <f>AVERAGE(D23:J23)</f>
        <v>2.3333333333333335</v>
      </c>
      <c r="L23" s="56"/>
    </row>
    <row r="24" spans="1:12" ht="15" customHeight="1" thickBot="1">
      <c r="A24" s="26"/>
      <c r="B24" s="5"/>
      <c r="C24" s="2" t="s">
        <v>33</v>
      </c>
      <c r="D24" s="65"/>
      <c r="E24" s="65"/>
      <c r="F24" s="65"/>
      <c r="G24" s="65"/>
      <c r="H24" s="65"/>
      <c r="I24" s="65"/>
      <c r="J24" s="66"/>
      <c r="K24" s="5" t="e">
        <f>AVERAGE(D24:J24)</f>
        <v>#DIV/0!</v>
      </c>
      <c r="L2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Múčka</cp:lastModifiedBy>
  <dcterms:created xsi:type="dcterms:W3CDTF">2014-07-22T11:51:00Z</dcterms:created>
  <dcterms:modified xsi:type="dcterms:W3CDTF">2023-03-07T11:11:29Z</dcterms:modified>
  <cp:category/>
  <cp:version/>
  <cp:contentType/>
  <cp:contentStatus/>
</cp:coreProperties>
</file>